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jarevalog\Descargas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E28" i="1"/>
  <c r="H28" i="1" l="1"/>
  <c r="I28" i="1" s="1"/>
  <c r="J28" i="1" s="1"/>
  <c r="H29" i="1"/>
  <c r="I29" i="1" s="1"/>
  <c r="J29" i="1" s="1"/>
  <c r="L29" i="1" s="1"/>
  <c r="H32" i="1"/>
  <c r="I32" i="1" s="1"/>
  <c r="J32" i="1" s="1"/>
  <c r="H34" i="1"/>
  <c r="I34" i="1" s="1"/>
  <c r="J34" i="1" s="1"/>
  <c r="H30" i="1"/>
  <c r="I30" i="1" s="1"/>
  <c r="H31" i="1"/>
  <c r="I31" i="1" s="1"/>
  <c r="H33" i="1"/>
  <c r="I33" i="1" s="1"/>
  <c r="E13" i="1"/>
  <c r="E14" i="1"/>
  <c r="E15" i="1"/>
  <c r="E16" i="1"/>
  <c r="E17" i="1"/>
  <c r="E18" i="1"/>
  <c r="E19" i="1"/>
  <c r="E20" i="1"/>
  <c r="E21" i="1"/>
  <c r="E22" i="1"/>
  <c r="E23" i="1"/>
  <c r="E12" i="1"/>
  <c r="J30" i="1" l="1"/>
  <c r="L30" i="1" s="1"/>
  <c r="J33" i="1"/>
  <c r="L33" i="1" s="1"/>
  <c r="L34" i="1"/>
  <c r="J31" i="1"/>
  <c r="L31" i="1" s="1"/>
  <c r="L32" i="1"/>
  <c r="L28" i="1"/>
</calcChain>
</file>

<file path=xl/sharedStrings.xml><?xml version="1.0" encoding="utf-8"?>
<sst xmlns="http://schemas.openxmlformats.org/spreadsheetml/2006/main" count="45" uniqueCount="42">
  <si>
    <t>MINISTERIO DE EDUCACION</t>
  </si>
  <si>
    <t>DIRECCION DE RECURSOS HUMANOS</t>
  </si>
  <si>
    <t>DEPARTAMENTO DE ADMINISTRACION DE PUESTOS Y SALARIOS</t>
  </si>
  <si>
    <t>Puesto Oficial</t>
  </si>
  <si>
    <t>Bono 66-200</t>
  </si>
  <si>
    <t>Salario Nominal</t>
  </si>
  <si>
    <t>Facilitador Itinerante</t>
  </si>
  <si>
    <t>Técnico Auxiliar</t>
  </si>
  <si>
    <t>Técnico Auxiliar 3 Horas (diarias)</t>
  </si>
  <si>
    <t>Técnico Auxiliar 10 Horas Fin de Semana</t>
  </si>
  <si>
    <t>Docente Auxiliar</t>
  </si>
  <si>
    <t>Técnico Auxiliar II</t>
  </si>
  <si>
    <t>Técnico Auxiliar II 3 Horas (diarias)</t>
  </si>
  <si>
    <t>Técnico de Educación Extraescolar I</t>
  </si>
  <si>
    <t>Técnico de Educación Extraescolar II</t>
  </si>
  <si>
    <t>Salario</t>
  </si>
  <si>
    <t>Bono por Disponibilidad de Horario</t>
  </si>
  <si>
    <t>Bono Escalonado 8%</t>
  </si>
  <si>
    <t>Bono Escalonado 10%</t>
  </si>
  <si>
    <t>Bono Escalonado 12%</t>
  </si>
  <si>
    <t>BONO 10% 2019</t>
  </si>
  <si>
    <t>Salario Mensual</t>
  </si>
  <si>
    <t>Asistente Administrativo de Extraescolar</t>
  </si>
  <si>
    <t>Director Administrativo</t>
  </si>
  <si>
    <t>Técnico de Servicios de Apoyo</t>
  </si>
  <si>
    <t>Asistente Administrativo</t>
  </si>
  <si>
    <t>Coordinador Socioeducativo</t>
  </si>
  <si>
    <t>Técnico Socioeducativo</t>
  </si>
  <si>
    <t>Técnico PRONEA</t>
  </si>
  <si>
    <t xml:space="preserve">Resolución No. </t>
  </si>
  <si>
    <t xml:space="preserve">Providencia No DTP </t>
  </si>
  <si>
    <t>BONO 5% 2020</t>
  </si>
  <si>
    <t>Bono 66-2000</t>
  </si>
  <si>
    <t>Técnico Itinerante de Educación Extraescolar</t>
  </si>
  <si>
    <t>Técnico de NUFED</t>
  </si>
  <si>
    <t xml:space="preserve">No. </t>
  </si>
  <si>
    <t>BONO 3% 2023</t>
  </si>
  <si>
    <t>ESCALA DE SALARIOS DE PUESTOS DOCENTES</t>
  </si>
  <si>
    <t>SALARIOS DE PUESTOS CON CARGO AL RENGLÓN 021 "PERSONAL SUPERNUMERARIO"</t>
  </si>
  <si>
    <t>ESCALA DE PUESTOS ADMINISTRATIVOS</t>
  </si>
  <si>
    <t>EJERCICIO FISCAL 2025</t>
  </si>
  <si>
    <t>Técnico Auxiliar II 10 Horas fin de semana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</si>
</sst>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0"/>
      <name val="Calibri"/>
      <family val="2"/>
      <scheme val="minor"/>
    </font>
    <font>
      <sz val="8"/>
      <color rgb="FF043A69"/>
      <name val="Verdana"/>
      <family val="2"/>
    </font>
    <font>
      <sz val="10"/>
      <color rgb="FF4D4D4D"/>
      <name val="Calibri"/>
      <family val="2"/>
      <scheme val="minor"/>
    </font>
    <font>
      <sz val="10"/>
      <name val="Calibri"/>
      <family val="2"/>
      <scheme val="minor"/>
    </font>
    <font>
      <b/>
      <sz val="7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3" fillId="0" borderId="0" xfId="1" applyFont="1"/>
    <xf numFmtId="0" fontId="2" fillId="0" borderId="0" xfId="1"/>
    <xf numFmtId="0" fontId="2" fillId="0" borderId="0" xfId="1" applyFont="1"/>
    <xf numFmtId="0" fontId="5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3" borderId="1" xfId="1" applyFont="1" applyFill="1" applyBorder="1" applyAlignment="1">
      <alignment horizontal="left" wrapText="1"/>
    </xf>
    <xf numFmtId="4" fontId="9" fillId="3" borderId="1" xfId="1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wrapText="1"/>
    </xf>
    <xf numFmtId="4" fontId="8" fillId="3" borderId="3" xfId="1" applyNumberFormat="1" applyFont="1" applyFill="1" applyBorder="1" applyAlignment="1">
      <alignment horizontal="center" wrapText="1"/>
    </xf>
    <xf numFmtId="0" fontId="9" fillId="3" borderId="0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3" fontId="6" fillId="3" borderId="0" xfId="1" applyNumberFormat="1" applyFont="1" applyFill="1" applyBorder="1" applyAlignment="1">
      <alignment horizontal="center" vertical="center" wrapText="1"/>
    </xf>
    <xf numFmtId="4" fontId="9" fillId="3" borderId="3" xfId="1" applyNumberFormat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 vertical="center" wrapText="1"/>
    </xf>
    <xf numFmtId="4" fontId="0" fillId="3" borderId="1" xfId="0" applyNumberFormat="1" applyFill="1" applyBorder="1"/>
    <xf numFmtId="0" fontId="4" fillId="0" borderId="0" xfId="1" applyFont="1" applyAlignment="1"/>
    <xf numFmtId="0" fontId="6" fillId="2" borderId="1" xfId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vertical="center" wrapText="1"/>
    </xf>
    <xf numFmtId="4" fontId="1" fillId="2" borderId="1" xfId="0" applyNumberFormat="1" applyFont="1" applyFill="1" applyBorder="1"/>
    <xf numFmtId="0" fontId="11" fillId="0" borderId="0" xfId="1" applyFont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0</xdr:row>
      <xdr:rowOff>0</xdr:rowOff>
    </xdr:from>
    <xdr:to>
      <xdr:col>12</xdr:col>
      <xdr:colOff>668469</xdr:colOff>
      <xdr:row>3</xdr:row>
      <xdr:rowOff>227145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67525" y="0"/>
          <a:ext cx="2249619" cy="798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C12" sqref="C12"/>
    </sheetView>
  </sheetViews>
  <sheetFormatPr baseColWidth="10" defaultRowHeight="15" x14ac:dyDescent="0.25"/>
  <cols>
    <col min="1" max="1" width="3.85546875" customWidth="1"/>
    <col min="2" max="2" width="30.85546875" customWidth="1"/>
    <col min="3" max="3" width="8.85546875" customWidth="1"/>
    <col min="4" max="4" width="9.28515625" customWidth="1"/>
    <col min="5" max="5" width="10.140625" customWidth="1"/>
    <col min="6" max="6" width="8" customWidth="1"/>
    <col min="7" max="7" width="9.42578125" customWidth="1"/>
    <col min="8" max="8" width="8.42578125" customWidth="1"/>
    <col min="9" max="9" width="9.140625" customWidth="1"/>
    <col min="10" max="10" width="8.5703125" customWidth="1"/>
    <col min="11" max="11" width="8.7109375" customWidth="1"/>
  </cols>
  <sheetData>
    <row r="1" spans="1:13" x14ac:dyDescent="0.25">
      <c r="B1" s="1" t="s">
        <v>0</v>
      </c>
      <c r="C1" s="3"/>
      <c r="D1" s="3"/>
      <c r="E1" s="3"/>
      <c r="F1" s="3"/>
      <c r="G1" s="2"/>
    </row>
    <row r="2" spans="1:13" x14ac:dyDescent="0.25">
      <c r="B2" s="1" t="s">
        <v>1</v>
      </c>
      <c r="C2" s="3"/>
      <c r="D2" s="3"/>
      <c r="E2" s="3"/>
      <c r="F2" s="3"/>
      <c r="G2" s="2"/>
    </row>
    <row r="3" spans="1:13" x14ac:dyDescent="0.25">
      <c r="B3" s="1" t="s">
        <v>2</v>
      </c>
      <c r="C3" s="3"/>
      <c r="D3" s="3"/>
      <c r="E3" s="3"/>
      <c r="F3" s="3"/>
      <c r="G3" s="2"/>
    </row>
    <row r="4" spans="1:13" ht="20.25" customHeight="1" x14ac:dyDescent="0.25">
      <c r="B4" s="3"/>
      <c r="C4" s="3"/>
      <c r="D4" s="3"/>
      <c r="E4" s="3"/>
      <c r="F4" s="3"/>
      <c r="G4" s="2"/>
    </row>
    <row r="5" spans="1:13" ht="15.75" x14ac:dyDescent="0.25">
      <c r="A5" s="26" t="s">
        <v>38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3" hidden="1" x14ac:dyDescent="0.25">
      <c r="B6" s="4" t="s">
        <v>29</v>
      </c>
    </row>
    <row r="7" spans="1:13" hidden="1" x14ac:dyDescent="0.25">
      <c r="B7" s="4" t="s">
        <v>30</v>
      </c>
    </row>
    <row r="8" spans="1:13" ht="15.75" x14ac:dyDescent="0.25">
      <c r="A8" s="26" t="s">
        <v>40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3"/>
    </row>
    <row r="9" spans="1:13" ht="9.75" customHeight="1" x14ac:dyDescent="0.25">
      <c r="B9" s="4"/>
    </row>
    <row r="10" spans="1:13" x14ac:dyDescent="0.25">
      <c r="B10" s="25" t="s">
        <v>37</v>
      </c>
      <c r="C10" s="25"/>
      <c r="D10" s="25"/>
      <c r="E10" s="25"/>
      <c r="G10" s="18"/>
    </row>
    <row r="11" spans="1:13" ht="40.5" customHeight="1" x14ac:dyDescent="0.25">
      <c r="A11" s="19" t="s">
        <v>35</v>
      </c>
      <c r="B11" s="5" t="s">
        <v>3</v>
      </c>
      <c r="C11" s="21" t="s">
        <v>15</v>
      </c>
      <c r="D11" s="16" t="s">
        <v>32</v>
      </c>
      <c r="E11" s="16" t="s">
        <v>5</v>
      </c>
    </row>
    <row r="12" spans="1:13" ht="15" customHeight="1" x14ac:dyDescent="0.25">
      <c r="A12" s="6">
        <v>1</v>
      </c>
      <c r="B12" s="7" t="s">
        <v>6</v>
      </c>
      <c r="C12" s="22">
        <v>5073</v>
      </c>
      <c r="D12" s="8">
        <v>250</v>
      </c>
      <c r="E12" s="17">
        <f>SUM(C12:D12)</f>
        <v>5323</v>
      </c>
    </row>
    <row r="13" spans="1:13" ht="15" customHeight="1" x14ac:dyDescent="0.25">
      <c r="A13" s="6">
        <v>2</v>
      </c>
      <c r="B13" s="7" t="s">
        <v>7</v>
      </c>
      <c r="C13" s="22">
        <v>3819</v>
      </c>
      <c r="D13" s="8">
        <v>250</v>
      </c>
      <c r="E13" s="17">
        <f t="shared" ref="E13:E23" si="0">SUM(C13:D13)</f>
        <v>4069</v>
      </c>
    </row>
    <row r="14" spans="1:13" ht="15" customHeight="1" x14ac:dyDescent="0.25">
      <c r="A14" s="6">
        <v>3</v>
      </c>
      <c r="B14" s="7" t="s">
        <v>8</v>
      </c>
      <c r="C14" s="22">
        <v>2291</v>
      </c>
      <c r="D14" s="8">
        <v>150</v>
      </c>
      <c r="E14" s="17">
        <f t="shared" si="0"/>
        <v>2441</v>
      </c>
    </row>
    <row r="15" spans="1:13" ht="26.25" x14ac:dyDescent="0.25">
      <c r="A15" s="6">
        <v>4</v>
      </c>
      <c r="B15" s="7" t="s">
        <v>9</v>
      </c>
      <c r="C15" s="22">
        <v>1527</v>
      </c>
      <c r="D15" s="8">
        <v>100</v>
      </c>
      <c r="E15" s="17">
        <f t="shared" si="0"/>
        <v>1627</v>
      </c>
    </row>
    <row r="16" spans="1:13" ht="22.5" customHeight="1" x14ac:dyDescent="0.25">
      <c r="A16" s="6">
        <v>5</v>
      </c>
      <c r="B16" s="7" t="s">
        <v>10</v>
      </c>
      <c r="C16" s="22">
        <v>3936</v>
      </c>
      <c r="D16" s="8">
        <v>250</v>
      </c>
      <c r="E16" s="17">
        <f t="shared" si="0"/>
        <v>4186</v>
      </c>
    </row>
    <row r="17" spans="1:12" ht="15" customHeight="1" x14ac:dyDescent="0.25">
      <c r="A17" s="6">
        <v>6</v>
      </c>
      <c r="B17" s="7" t="s">
        <v>11</v>
      </c>
      <c r="C17" s="22">
        <v>4044</v>
      </c>
      <c r="D17" s="8">
        <v>250</v>
      </c>
      <c r="E17" s="17">
        <f t="shared" si="0"/>
        <v>4294</v>
      </c>
    </row>
    <row r="18" spans="1:12" ht="18" customHeight="1" x14ac:dyDescent="0.25">
      <c r="A18" s="6">
        <v>7</v>
      </c>
      <c r="B18" s="7" t="s">
        <v>12</v>
      </c>
      <c r="C18" s="22">
        <v>2427</v>
      </c>
      <c r="D18" s="8">
        <v>150</v>
      </c>
      <c r="E18" s="17">
        <f t="shared" si="0"/>
        <v>2577</v>
      </c>
    </row>
    <row r="19" spans="1:12" ht="24.75" customHeight="1" x14ac:dyDescent="0.25">
      <c r="A19" s="6">
        <v>8</v>
      </c>
      <c r="B19" s="7" t="s">
        <v>41</v>
      </c>
      <c r="C19" s="22">
        <v>1618</v>
      </c>
      <c r="D19" s="8">
        <v>100</v>
      </c>
      <c r="E19" s="17">
        <f t="shared" si="0"/>
        <v>1718</v>
      </c>
    </row>
    <row r="20" spans="1:12" ht="21.75" customHeight="1" x14ac:dyDescent="0.25">
      <c r="A20" s="6">
        <v>9</v>
      </c>
      <c r="B20" s="7" t="s">
        <v>13</v>
      </c>
      <c r="C20" s="22">
        <v>3899</v>
      </c>
      <c r="D20" s="8">
        <v>250</v>
      </c>
      <c r="E20" s="17">
        <f t="shared" si="0"/>
        <v>4149</v>
      </c>
    </row>
    <row r="21" spans="1:12" ht="18.75" customHeight="1" x14ac:dyDescent="0.25">
      <c r="A21" s="6">
        <v>10</v>
      </c>
      <c r="B21" s="7" t="s">
        <v>14</v>
      </c>
      <c r="C21" s="22">
        <v>4259</v>
      </c>
      <c r="D21" s="8">
        <v>250</v>
      </c>
      <c r="E21" s="17">
        <f t="shared" si="0"/>
        <v>4509</v>
      </c>
    </row>
    <row r="22" spans="1:12" ht="21" customHeight="1" x14ac:dyDescent="0.25">
      <c r="A22" s="6">
        <v>11</v>
      </c>
      <c r="B22" s="7" t="s">
        <v>34</v>
      </c>
      <c r="C22" s="22">
        <v>3899</v>
      </c>
      <c r="D22" s="8">
        <v>250</v>
      </c>
      <c r="E22" s="17">
        <f t="shared" si="0"/>
        <v>4149</v>
      </c>
    </row>
    <row r="23" spans="1:12" ht="29.25" customHeight="1" x14ac:dyDescent="0.25">
      <c r="A23" s="6">
        <v>12</v>
      </c>
      <c r="B23" s="7" t="s">
        <v>33</v>
      </c>
      <c r="C23" s="22">
        <v>4259</v>
      </c>
      <c r="D23" s="8">
        <v>250</v>
      </c>
      <c r="E23" s="17">
        <f t="shared" si="0"/>
        <v>4509</v>
      </c>
    </row>
    <row r="24" spans="1:12" ht="17.25" customHeight="1" x14ac:dyDescent="0.25"/>
    <row r="25" spans="1:12" ht="9.75" customHeight="1" x14ac:dyDescent="0.25">
      <c r="B25" s="13"/>
      <c r="C25" s="14"/>
      <c r="D25" s="12"/>
      <c r="E25" s="12"/>
      <c r="F25" s="12"/>
      <c r="G25" s="12"/>
      <c r="H25" s="12"/>
      <c r="I25" s="12"/>
    </row>
    <row r="26" spans="1:12" x14ac:dyDescent="0.25">
      <c r="B26" s="25" t="s">
        <v>39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ht="38.25" x14ac:dyDescent="0.25">
      <c r="A27" s="24" t="s">
        <v>35</v>
      </c>
      <c r="B27" s="24" t="s">
        <v>3</v>
      </c>
      <c r="C27" s="24" t="s">
        <v>15</v>
      </c>
      <c r="D27" s="9" t="s">
        <v>16</v>
      </c>
      <c r="E27" s="24" t="s">
        <v>17</v>
      </c>
      <c r="F27" s="24" t="s">
        <v>18</v>
      </c>
      <c r="G27" s="24" t="s">
        <v>19</v>
      </c>
      <c r="H27" s="24" t="s">
        <v>20</v>
      </c>
      <c r="I27" s="24" t="s">
        <v>31</v>
      </c>
      <c r="J27" s="24" t="s">
        <v>36</v>
      </c>
      <c r="K27" s="24" t="s">
        <v>4</v>
      </c>
      <c r="L27" s="24" t="s">
        <v>21</v>
      </c>
    </row>
    <row r="28" spans="1:12" ht="26.25" x14ac:dyDescent="0.25">
      <c r="A28" s="6">
        <v>13</v>
      </c>
      <c r="B28" s="7" t="s">
        <v>22</v>
      </c>
      <c r="C28" s="10">
        <v>4500</v>
      </c>
      <c r="D28" s="10">
        <v>0</v>
      </c>
      <c r="E28" s="10">
        <f t="shared" ref="E28:E34" si="1">SUM(C28*8%)</f>
        <v>360</v>
      </c>
      <c r="F28" s="10">
        <f>SUM(C28*10%)</f>
        <v>450</v>
      </c>
      <c r="G28" s="11">
        <f t="shared" ref="G28:G34" si="2">SUM(C28*12%)</f>
        <v>540</v>
      </c>
      <c r="H28" s="15">
        <f t="shared" ref="H28:H34" si="3">SUM(C28:G28)*10%</f>
        <v>585</v>
      </c>
      <c r="I28" s="15">
        <f t="shared" ref="I28:I34" si="4">SUM(C28:H28)*5%</f>
        <v>321.75</v>
      </c>
      <c r="J28" s="15">
        <f>SUM(C28:I28)*3%</f>
        <v>202.70249999999999</v>
      </c>
      <c r="K28" s="11">
        <v>250</v>
      </c>
      <c r="L28" s="20">
        <f>SUM(C28+D28+E28+F28+G28+H28+I28+J28+K28)</f>
        <v>7209.4525000000003</v>
      </c>
    </row>
    <row r="29" spans="1:12" ht="18" customHeight="1" x14ac:dyDescent="0.25">
      <c r="A29" s="6">
        <v>14</v>
      </c>
      <c r="B29" s="7" t="s">
        <v>23</v>
      </c>
      <c r="C29" s="10">
        <v>4420</v>
      </c>
      <c r="D29" s="10">
        <v>0</v>
      </c>
      <c r="E29" s="10">
        <f t="shared" si="1"/>
        <v>353.6</v>
      </c>
      <c r="F29" s="10">
        <f t="shared" ref="F29:F34" si="5">SUM(C29*10%)</f>
        <v>442</v>
      </c>
      <c r="G29" s="10">
        <f t="shared" si="2"/>
        <v>530.4</v>
      </c>
      <c r="H29" s="15">
        <f t="shared" si="3"/>
        <v>574.6</v>
      </c>
      <c r="I29" s="15">
        <f t="shared" si="4"/>
        <v>316.03000000000003</v>
      </c>
      <c r="J29" s="15">
        <f t="shared" ref="J29:J34" si="6">SUM(C29:I29)*3%</f>
        <v>199.09889999999999</v>
      </c>
      <c r="K29" s="10">
        <v>250</v>
      </c>
      <c r="L29" s="20">
        <f t="shared" ref="L29:L34" si="7">SUM(C29+D29+E29+F29+G29+H29+I29+J29+K29)</f>
        <v>7085.7289000000001</v>
      </c>
    </row>
    <row r="30" spans="1:12" ht="18" customHeight="1" x14ac:dyDescent="0.25">
      <c r="A30" s="6">
        <v>15</v>
      </c>
      <c r="B30" s="7" t="s">
        <v>24</v>
      </c>
      <c r="C30" s="10">
        <v>4000</v>
      </c>
      <c r="D30" s="10">
        <v>0</v>
      </c>
      <c r="E30" s="10">
        <f t="shared" si="1"/>
        <v>320</v>
      </c>
      <c r="F30" s="10">
        <f t="shared" si="5"/>
        <v>400</v>
      </c>
      <c r="G30" s="10">
        <f t="shared" si="2"/>
        <v>480</v>
      </c>
      <c r="H30" s="15">
        <f t="shared" si="3"/>
        <v>520</v>
      </c>
      <c r="I30" s="15">
        <f t="shared" si="4"/>
        <v>286</v>
      </c>
      <c r="J30" s="15">
        <f t="shared" si="6"/>
        <v>180.18</v>
      </c>
      <c r="K30" s="10">
        <v>250</v>
      </c>
      <c r="L30" s="20">
        <f t="shared" si="7"/>
        <v>6436.18</v>
      </c>
    </row>
    <row r="31" spans="1:12" ht="18" customHeight="1" x14ac:dyDescent="0.25">
      <c r="A31" s="6">
        <v>16</v>
      </c>
      <c r="B31" s="7" t="s">
        <v>25</v>
      </c>
      <c r="C31" s="10">
        <v>3635</v>
      </c>
      <c r="D31" s="10">
        <v>0</v>
      </c>
      <c r="E31" s="10">
        <f t="shared" si="1"/>
        <v>290.8</v>
      </c>
      <c r="F31" s="10">
        <f t="shared" si="5"/>
        <v>363.5</v>
      </c>
      <c r="G31" s="10">
        <f t="shared" si="2"/>
        <v>436.2</v>
      </c>
      <c r="H31" s="15">
        <f t="shared" si="3"/>
        <v>472.55</v>
      </c>
      <c r="I31" s="15">
        <f t="shared" si="4"/>
        <v>259.90250000000003</v>
      </c>
      <c r="J31" s="15">
        <f t="shared" si="6"/>
        <v>163.738575</v>
      </c>
      <c r="K31" s="10">
        <v>250</v>
      </c>
      <c r="L31" s="20">
        <f t="shared" si="7"/>
        <v>5871.6910750000006</v>
      </c>
    </row>
    <row r="32" spans="1:12" ht="18" customHeight="1" x14ac:dyDescent="0.25">
      <c r="A32" s="6">
        <v>17</v>
      </c>
      <c r="B32" s="7" t="s">
        <v>26</v>
      </c>
      <c r="C32" s="10">
        <v>4500</v>
      </c>
      <c r="D32" s="10">
        <v>0</v>
      </c>
      <c r="E32" s="10">
        <f t="shared" si="1"/>
        <v>360</v>
      </c>
      <c r="F32" s="10">
        <f t="shared" si="5"/>
        <v>450</v>
      </c>
      <c r="G32" s="10">
        <f t="shared" si="2"/>
        <v>540</v>
      </c>
      <c r="H32" s="15">
        <f t="shared" si="3"/>
        <v>585</v>
      </c>
      <c r="I32" s="15">
        <f t="shared" si="4"/>
        <v>321.75</v>
      </c>
      <c r="J32" s="15">
        <f t="shared" si="6"/>
        <v>202.70249999999999</v>
      </c>
      <c r="K32" s="10">
        <v>250</v>
      </c>
      <c r="L32" s="20">
        <f t="shared" si="7"/>
        <v>7209.4525000000003</v>
      </c>
    </row>
    <row r="33" spans="1:12" ht="18" customHeight="1" x14ac:dyDescent="0.25">
      <c r="A33" s="6">
        <v>18</v>
      </c>
      <c r="B33" s="7" t="s">
        <v>27</v>
      </c>
      <c r="C33" s="10">
        <v>4000</v>
      </c>
      <c r="D33" s="10">
        <v>0</v>
      </c>
      <c r="E33" s="10">
        <f t="shared" si="1"/>
        <v>320</v>
      </c>
      <c r="F33" s="10">
        <f t="shared" si="5"/>
        <v>400</v>
      </c>
      <c r="G33" s="10">
        <f t="shared" si="2"/>
        <v>480</v>
      </c>
      <c r="H33" s="15">
        <f t="shared" si="3"/>
        <v>520</v>
      </c>
      <c r="I33" s="15">
        <f t="shared" si="4"/>
        <v>286</v>
      </c>
      <c r="J33" s="15">
        <f t="shared" si="6"/>
        <v>180.18</v>
      </c>
      <c r="K33" s="10">
        <v>250</v>
      </c>
      <c r="L33" s="20">
        <f t="shared" si="7"/>
        <v>6436.18</v>
      </c>
    </row>
    <row r="34" spans="1:12" ht="18" customHeight="1" x14ac:dyDescent="0.25">
      <c r="A34" s="6">
        <v>19</v>
      </c>
      <c r="B34" s="7" t="s">
        <v>28</v>
      </c>
      <c r="C34" s="10">
        <v>3500</v>
      </c>
      <c r="D34" s="10">
        <v>1200</v>
      </c>
      <c r="E34" s="10">
        <f t="shared" si="1"/>
        <v>280</v>
      </c>
      <c r="F34" s="10">
        <f t="shared" si="5"/>
        <v>350</v>
      </c>
      <c r="G34" s="10">
        <f t="shared" si="2"/>
        <v>420</v>
      </c>
      <c r="H34" s="15">
        <f t="shared" si="3"/>
        <v>575</v>
      </c>
      <c r="I34" s="15">
        <f t="shared" si="4"/>
        <v>316.25</v>
      </c>
      <c r="J34" s="15">
        <f t="shared" si="6"/>
        <v>199.23749999999998</v>
      </c>
      <c r="K34" s="10">
        <v>250</v>
      </c>
      <c r="L34" s="20">
        <f t="shared" si="7"/>
        <v>7090.4875000000002</v>
      </c>
    </row>
  </sheetData>
  <mergeCells count="4">
    <mergeCell ref="B26:L26"/>
    <mergeCell ref="A5:L5"/>
    <mergeCell ref="A8:L8"/>
    <mergeCell ref="B10:E10"/>
  </mergeCells>
  <pageMargins left="1.5354330708661419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 Monzon</dc:creator>
  <cp:lastModifiedBy>Mariano Javier Arevalo Gómez</cp:lastModifiedBy>
  <cp:lastPrinted>2025-01-20T16:18:55Z</cp:lastPrinted>
  <dcterms:created xsi:type="dcterms:W3CDTF">2019-06-18T22:59:56Z</dcterms:created>
  <dcterms:modified xsi:type="dcterms:W3CDTF">2025-01-23T18:01:06Z</dcterms:modified>
</cp:coreProperties>
</file>