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otto_mineduc_gob_gt/Documents/Documents/REPORTES 2025/ACCESO A LA INFORMACIÓN/Decreto 13-2013, Artículo 17ter, inciso E/"/>
    </mc:Choice>
  </mc:AlternateContent>
  <xr:revisionPtr revIDLastSave="0" documentId="11_174704BBB33F33D11438F204C3CE5879C83BBDAE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 Unidad Ejecutora" sheetId="3" r:id="rId1"/>
    <sheet name="GRATUIDAD MARZO" sheetId="8" state="hidden" r:id="rId2"/>
    <sheet name="Hoja3" sheetId="6" state="hidden" r:id="rId3"/>
    <sheet name="Hoja1" sheetId="4" state="hidden" r:id="rId4"/>
    <sheet name="Por Departamento (2)" sheetId="2" state="hidden" r:id="rId5"/>
    <sheet name="Hoja2" sheetId="5" state="hidden" r:id="rId6"/>
  </sheets>
  <definedNames>
    <definedName name="_xlnm.Print_Area" localSheetId="4">'Por Departamento (2)'!$A$1:$N$46</definedName>
    <definedName name="_xlnm.Print_Area" localSheetId="0">'Por Unidad Ejecutora'!$A$1:$N$47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7" i="3" l="1"/>
  <c r="R37" i="3" l="1"/>
  <c r="T37" i="3" l="1"/>
  <c r="U37" i="3"/>
  <c r="E11" i="3"/>
  <c r="H11" i="3"/>
  <c r="K11" i="3"/>
  <c r="N11" i="3"/>
  <c r="E12" i="3"/>
  <c r="H12" i="3"/>
  <c r="K12" i="3"/>
  <c r="N12" i="3"/>
  <c r="E13" i="3"/>
  <c r="H13" i="3"/>
  <c r="K13" i="3"/>
  <c r="N13" i="3"/>
  <c r="E14" i="3"/>
  <c r="H14" i="3"/>
  <c r="K14" i="3"/>
  <c r="N14" i="3"/>
  <c r="E15" i="3"/>
  <c r="H15" i="3"/>
  <c r="K15" i="3"/>
  <c r="N15" i="3"/>
  <c r="E16" i="3"/>
  <c r="H16" i="3"/>
  <c r="K16" i="3"/>
  <c r="N16" i="3"/>
  <c r="E17" i="3"/>
  <c r="H17" i="3"/>
  <c r="K17" i="3"/>
  <c r="N17" i="3"/>
  <c r="M29" i="8" l="1"/>
  <c r="L29" i="8"/>
  <c r="K29" i="8"/>
  <c r="M28" i="8"/>
  <c r="L28" i="8"/>
  <c r="K28" i="8"/>
  <c r="M27" i="8"/>
  <c r="L27" i="8"/>
  <c r="K27" i="8"/>
  <c r="M26" i="8"/>
  <c r="L26" i="8"/>
  <c r="K26" i="8"/>
  <c r="M25" i="8"/>
  <c r="L25" i="8"/>
  <c r="K25" i="8"/>
  <c r="M24" i="8"/>
  <c r="L24" i="8"/>
  <c r="K24" i="8"/>
  <c r="M23" i="8"/>
  <c r="L23" i="8"/>
  <c r="K23" i="8"/>
  <c r="M22" i="8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5" i="8"/>
  <c r="L15" i="8"/>
  <c r="K15" i="8"/>
  <c r="M14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8" i="8"/>
  <c r="L8" i="8"/>
  <c r="K8" i="8"/>
  <c r="M7" i="8"/>
  <c r="L7" i="8"/>
  <c r="K7" i="8"/>
  <c r="M6" i="8"/>
  <c r="L6" i="8"/>
  <c r="K6" i="8"/>
  <c r="M5" i="8"/>
  <c r="L5" i="8"/>
  <c r="K5" i="8"/>
  <c r="M4" i="8"/>
  <c r="L4" i="8"/>
  <c r="K4" i="8"/>
  <c r="M3" i="8"/>
  <c r="L3" i="8"/>
  <c r="K3" i="8"/>
  <c r="E18" i="3" l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N18" i="3" l="1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H18" i="3" l="1"/>
  <c r="H19" i="3"/>
  <c r="H20" i="3"/>
  <c r="H21" i="3"/>
  <c r="H22" i="3"/>
  <c r="H23" i="3"/>
  <c r="H24" i="3"/>
  <c r="H25" i="3"/>
  <c r="H26" i="3"/>
  <c r="H27" i="3"/>
  <c r="H28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I37" i="3"/>
  <c r="J37" i="3"/>
  <c r="H29" i="3"/>
  <c r="H30" i="3"/>
  <c r="H31" i="3"/>
  <c r="H32" i="3"/>
  <c r="H33" i="3"/>
  <c r="H34" i="3"/>
  <c r="H35" i="3"/>
  <c r="H36" i="3"/>
  <c r="C37" i="3"/>
  <c r="D37" i="3"/>
  <c r="M37" i="3"/>
  <c r="L37" i="3"/>
  <c r="G37" i="3"/>
  <c r="F37" i="3"/>
  <c r="F10" i="6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C29" i="5"/>
  <c r="B29" i="5"/>
  <c r="C27" i="4"/>
  <c r="C30" i="4"/>
  <c r="B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J1" i="4"/>
  <c r="I1" i="4"/>
  <c r="M38" i="2"/>
  <c r="L38" i="2"/>
  <c r="N38" i="2" s="1"/>
  <c r="J38" i="2"/>
  <c r="K38" i="2" s="1"/>
  <c r="I38" i="2"/>
  <c r="G38" i="2"/>
  <c r="F38" i="2"/>
  <c r="H38" i="2"/>
  <c r="D38" i="2"/>
  <c r="N37" i="2"/>
  <c r="K37" i="2"/>
  <c r="H37" i="2"/>
  <c r="E37" i="2"/>
  <c r="N36" i="2"/>
  <c r="K36" i="2"/>
  <c r="H36" i="2"/>
  <c r="E36" i="2"/>
  <c r="N35" i="2"/>
  <c r="K35" i="2"/>
  <c r="H35" i="2"/>
  <c r="E35" i="2"/>
  <c r="N34" i="2"/>
  <c r="K34" i="2"/>
  <c r="H34" i="2"/>
  <c r="E34" i="2"/>
  <c r="N33" i="2"/>
  <c r="K33" i="2"/>
  <c r="H33" i="2"/>
  <c r="E33" i="2"/>
  <c r="N32" i="2"/>
  <c r="K32" i="2"/>
  <c r="H32" i="2"/>
  <c r="E32" i="2"/>
  <c r="N31" i="2"/>
  <c r="K31" i="2"/>
  <c r="H31" i="2"/>
  <c r="E31" i="2"/>
  <c r="N30" i="2"/>
  <c r="K30" i="2"/>
  <c r="H30" i="2"/>
  <c r="E30" i="2"/>
  <c r="N29" i="2"/>
  <c r="K29" i="2"/>
  <c r="H29" i="2"/>
  <c r="E29" i="2"/>
  <c r="N28" i="2"/>
  <c r="K28" i="2"/>
  <c r="H28" i="2"/>
  <c r="E28" i="2"/>
  <c r="N27" i="2"/>
  <c r="K27" i="2"/>
  <c r="H27" i="2"/>
  <c r="E27" i="2"/>
  <c r="N26" i="2"/>
  <c r="K26" i="2"/>
  <c r="H26" i="2"/>
  <c r="E26" i="2"/>
  <c r="N25" i="2"/>
  <c r="K25" i="2"/>
  <c r="H25" i="2"/>
  <c r="E25" i="2"/>
  <c r="N24" i="2"/>
  <c r="K24" i="2"/>
  <c r="H24" i="2"/>
  <c r="E24" i="2"/>
  <c r="N23" i="2"/>
  <c r="K23" i="2"/>
  <c r="H23" i="2"/>
  <c r="E23" i="2"/>
  <c r="N22" i="2"/>
  <c r="K22" i="2"/>
  <c r="H22" i="2"/>
  <c r="E22" i="2"/>
  <c r="N21" i="2"/>
  <c r="K21" i="2"/>
  <c r="H21" i="2"/>
  <c r="E21" i="2"/>
  <c r="N20" i="2"/>
  <c r="K20" i="2"/>
  <c r="H20" i="2"/>
  <c r="E20" i="2"/>
  <c r="N19" i="2"/>
  <c r="K19" i="2"/>
  <c r="H19" i="2"/>
  <c r="E19" i="2"/>
  <c r="N18" i="2"/>
  <c r="K18" i="2"/>
  <c r="H18" i="2"/>
  <c r="E18" i="2"/>
  <c r="N17" i="2"/>
  <c r="K17" i="2"/>
  <c r="H17" i="2"/>
  <c r="E17" i="2"/>
  <c r="N16" i="2"/>
  <c r="K16" i="2"/>
  <c r="H16" i="2"/>
  <c r="E16" i="2"/>
  <c r="N15" i="2"/>
  <c r="K15" i="2"/>
  <c r="H15" i="2"/>
  <c r="E15" i="2"/>
  <c r="N14" i="2"/>
  <c r="K14" i="2"/>
  <c r="H14" i="2"/>
  <c r="E14" i="2"/>
  <c r="N13" i="2"/>
  <c r="K13" i="2"/>
  <c r="H13" i="2"/>
  <c r="E13" i="2"/>
  <c r="C12" i="2"/>
  <c r="C38" i="2"/>
  <c r="E38" i="2"/>
  <c r="R38" i="3" l="1"/>
  <c r="S38" i="3"/>
  <c r="D40" i="3"/>
  <c r="C40" i="3"/>
  <c r="F40" i="3"/>
  <c r="G44" i="3"/>
  <c r="J44" i="3"/>
  <c r="I40" i="3"/>
  <c r="E37" i="3"/>
  <c r="M44" i="3"/>
  <c r="L40" i="3"/>
  <c r="M40" i="3"/>
  <c r="N37" i="3"/>
  <c r="K37" i="3"/>
  <c r="J40" i="3"/>
  <c r="G40" i="3"/>
  <c r="H37" i="3"/>
  <c r="D44" i="3"/>
</calcChain>
</file>

<file path=xl/sharedStrings.xml><?xml version="1.0" encoding="utf-8"?>
<sst xmlns="http://schemas.openxmlformats.org/spreadsheetml/2006/main" count="294" uniqueCount="147">
  <si>
    <t xml:space="preserve">MINISTERIO DE EDUCACION </t>
  </si>
  <si>
    <t xml:space="preserve">ENTREGA DE PROGRAMAS DE APOYO </t>
  </si>
  <si>
    <t>(EPRESADO EN QUETZALES)</t>
  </si>
  <si>
    <t>Codigo</t>
  </si>
  <si>
    <t xml:space="preserve">Nombre </t>
  </si>
  <si>
    <t>ALIMENTACIÓN ESCOLAR</t>
  </si>
  <si>
    <t>ÚTILES ESCOLARES</t>
  </si>
  <si>
    <t>VALIJA DIDÁCTICA</t>
  </si>
  <si>
    <t>GRATUIDAD</t>
  </si>
  <si>
    <t xml:space="preserve">Vigente </t>
  </si>
  <si>
    <t>%</t>
  </si>
  <si>
    <t>DIGEPSA</t>
  </si>
  <si>
    <t>DIDEDUC DE EL PROGRESO</t>
  </si>
  <si>
    <t>DIDEDUC DE SACATEPEQUEZ</t>
  </si>
  <si>
    <t>DIDEDUC DE CHIMALTENANGO</t>
  </si>
  <si>
    <t>DIDEDUC DE ESCUINTLA</t>
  </si>
  <si>
    <t>DIDEDUC DE SANTA ROSA</t>
  </si>
  <si>
    <t>DIDEDUC DE SOLOLÁ</t>
  </si>
  <si>
    <t>DIDEDUC DE TOTONICAPAN</t>
  </si>
  <si>
    <t>DIDEDUC DE QUETZALTENANGO</t>
  </si>
  <si>
    <t>DIDEDUC DE SUCHITEPEQUEZ</t>
  </si>
  <si>
    <t>DIDEDUC DE RETALHULEU</t>
  </si>
  <si>
    <t>DIDEDUC DE SAN MARCOS</t>
  </si>
  <si>
    <t>DIDEDUC DE HUEHUETENANGO</t>
  </si>
  <si>
    <t>DIDEDUC DE QUICHE</t>
  </si>
  <si>
    <t>DIDEDUC DE BAJA VERAPAZ</t>
  </si>
  <si>
    <t>DIDEDUC DE ALTA VERAPAZ</t>
  </si>
  <si>
    <t>DIDEDUC DE PETEN</t>
  </si>
  <si>
    <t>DIDEDUC DE IZABAL</t>
  </si>
  <si>
    <t>DIDEDUC DE ZACAPA</t>
  </si>
  <si>
    <t>DIDEDUC DE CHIQUIMULA</t>
  </si>
  <si>
    <t>DIDEDUC DE JALAPA</t>
  </si>
  <si>
    <t>DIDEDUC DE JUTIAPA</t>
  </si>
  <si>
    <t>DIDEDUC DE GUATEMALA NORTE</t>
  </si>
  <si>
    <t>DIDEDUC DE GUATEMALA SUR</t>
  </si>
  <si>
    <t>DIDEDUC DE GUATEMALA ORIENTE</t>
  </si>
  <si>
    <t>DIDEDUC DE GUATEMALA OCCIDENTE</t>
  </si>
  <si>
    <t xml:space="preserve">TOTAL </t>
  </si>
  <si>
    <t>PROGRAMAS DE APOYO: ALIMENTACION ESCOLAR, UTILES ESCOLARES, VALIJA DIDACTICA, GRATUIDAD</t>
  </si>
  <si>
    <t>Devengado</t>
  </si>
  <si>
    <t>EJECUCION PRESUPUESTARIA 2016</t>
  </si>
  <si>
    <t>PERIODO 01 DE ENERO AL 29 DE FEBRERO DE 2016</t>
  </si>
  <si>
    <t>(EXPRESADO EN QUETZALES)</t>
  </si>
  <si>
    <t>Código</t>
  </si>
  <si>
    <t>UNIDAD EJECUTORA</t>
  </si>
  <si>
    <t>EJECUCIÓN PRESUPUESTARIA</t>
  </si>
  <si>
    <t>11130008-0302</t>
  </si>
  <si>
    <t>11130008-0303</t>
  </si>
  <si>
    <t>11130008-0304</t>
  </si>
  <si>
    <t>11130008-0305</t>
  </si>
  <si>
    <t>11130008-0306</t>
  </si>
  <si>
    <t>11130008-0307</t>
  </si>
  <si>
    <t>11130008-0308</t>
  </si>
  <si>
    <t>11130008-0309</t>
  </si>
  <si>
    <t>11130008-0310</t>
  </si>
  <si>
    <t>11130008-0311</t>
  </si>
  <si>
    <t>11130008-0312</t>
  </si>
  <si>
    <t>11130008-0313</t>
  </si>
  <si>
    <t>11130008-0314</t>
  </si>
  <si>
    <t>11130008-0317</t>
  </si>
  <si>
    <t>11130008-0318</t>
  </si>
  <si>
    <t>11130008-0319</t>
  </si>
  <si>
    <t>11130008-0320</t>
  </si>
  <si>
    <t>11130008-0321</t>
  </si>
  <si>
    <t>11130008-0323</t>
  </si>
  <si>
    <t>11130008-0324</t>
  </si>
  <si>
    <t>11130008-0325</t>
  </si>
  <si>
    <t>MINISTERIO DE EDUCACIÓN - DIRECCION DEPARTAMENTAL DE EDUCACION DE EL PROGRESO</t>
  </si>
  <si>
    <t>MINISTERIO DE EDUCACIÓN - DIRECCION DEPARTAMENTAL DE EDUCACION DE SACATEPEQUEZ</t>
  </si>
  <si>
    <t>MINISTERIO DE EDUCACIÓN - DIRECCION DEPARTAMENTAL EDUCACION DE CHIMALTENANGO</t>
  </si>
  <si>
    <t>MINISTERIO DE EDUCACIÓN - DIRECCION DEPARTAMENTAL DE EDUCACION DE ESCUINTLA</t>
  </si>
  <si>
    <t>MINISTERIO DE EDUCACIÓN - DIRECCION DEPARTAMENTAL DE EDUCACION DE SANTA ROSA</t>
  </si>
  <si>
    <t>MINISTERIO DE EDUCACIÓN - DIRECCION DEPARTAMENTAL DE EDUCACION DE SOLOLA</t>
  </si>
  <si>
    <t>MINISTERIO DE EDUCACIÓN - DIRECCION DEPARTAMENTAL DE EDUCACION DE TOTONICAPAN</t>
  </si>
  <si>
    <t>MINISTERIO DE EDUCACIÓN - DIRECCION DEPARTAMENTAL DE EDUCACION DE QUETZALTENANGO</t>
  </si>
  <si>
    <t>MINISTERIO DE EDUCACIÓN - DIRECCION DEPARTAMENTAL DE EDUCACION DE SUCHITEPEQUEZ</t>
  </si>
  <si>
    <t>MINISTERIO DE EDUCACIÓN - DIRECCION DEPARTAMENTAL DE EDUCACION DE RETALHULEU</t>
  </si>
  <si>
    <t>MINISTERIO DE EDUCACIÓN - DIRECCION DEPARTAMENTAL DE EDUCACION DE SAN MARCOS</t>
  </si>
  <si>
    <t>MINISTERIO DE EDUCACIÓN - DIRECCION DEPARTAMENTAL DE EDUCACION DE HUEHUETENANGO</t>
  </si>
  <si>
    <t>MINISTERIO DE EDUCACIÓN - DIRECCION DEPARTAMENTAL DE EDUCACION DE EL QUICHE</t>
  </si>
  <si>
    <t>MINISTERIO DE EDUCACIÓN - DIRECCION DEPARTAMENTAL DE EDUCACION DE PETEN</t>
  </si>
  <si>
    <t>MINISTERIO DE EDUCACIÓN - DIRECCION DEPARTAMENTAL DE EDUCACION DE IZABAL</t>
  </si>
  <si>
    <t>MINISTERIO DE EDUCACIÓN - DIRECCION DEPARTAMENTAL DE EDUCACION DE ZACAPA</t>
  </si>
  <si>
    <t>MINISTERIO DE EDUCACIÓN - DIRECCION DEPARTAMENTAL DE EDUCACION DE CHIQUIMULA</t>
  </si>
  <si>
    <t>MINISTERIO DE EDUCACIÓN - DIRECCION DEPARTAMENTAL DE EDUCACION DE JALAPA</t>
  </si>
  <si>
    <t>MINISTERIO DE EDUCACIÓN - DIRECCION DEPARTAMENTAL DE EDUCACION GUATEMALA NORTE</t>
  </si>
  <si>
    <t>MINISTERIO DE EDUCACIÓN - DIRECCION DEPARTAMENTAL DE EDUCACION GUATEMALA SUR</t>
  </si>
  <si>
    <t>MINISTERIO DE EDUCACIÓN - DIRECCION DEPARTAMENTAL DE EDUCACION GUATEMALA ORIENTE</t>
  </si>
  <si>
    <t>VIGENTE</t>
  </si>
  <si>
    <t>DEVENGADO</t>
  </si>
  <si>
    <t>PENDIENTE DE EJECUTAR</t>
  </si>
  <si>
    <t>DIDEDUC DE QUICHÉ NORTE</t>
  </si>
  <si>
    <t xml:space="preserve">Devengado </t>
  </si>
  <si>
    <t xml:space="preserve">GRATUIDAD DE LA EDUCACIÓN </t>
  </si>
  <si>
    <t>MINISTERIO DE EDUCACIÓN - DIRECCIÓN DEPARTAMENTAL DE EDUCACIÓN QUICHÉ NORTE</t>
  </si>
  <si>
    <t>11130008-0330</t>
  </si>
  <si>
    <t>MINISTERIO DE EDUCACIÓN - DIRECCIÓN DEPARTAMENTAL DE EDUCACIÓN GUATEMALA OCCIDENTE</t>
  </si>
  <si>
    <t>11130008-0326</t>
  </si>
  <si>
    <t>MINISTERIO DE EDUCACIÓN - DIRECCIÓN DEPARTAMENTAL DE EDUCACIÓN GUATEMALA ORIENTE</t>
  </si>
  <si>
    <t>MINISTERIO DE EDUCACIÓN - DIRECCIÓN DEPARTAMENTAL DE EDUCACIÓN GUATEMALA SUR</t>
  </si>
  <si>
    <t>MINISTERIO DE EDUCACIÓN - DIRECCIÓN DEPARTAMENTAL DE EDUCACIÓN GUATEMALA NORTE</t>
  </si>
  <si>
    <t>MINISTERIO DE EDUCACIÓN - DIRECCION DEPARTAMENTAL DE EDUCACION DE JUTIAPA</t>
  </si>
  <si>
    <t>MINISTERIO DE EDUCACIÓN - DIRECCIÓN DEPARTAMENTAL DE EDUCACIÓN DE JUTIAPA</t>
  </si>
  <si>
    <t>11130008-0322</t>
  </si>
  <si>
    <t>MINISTERIO DE EDUCACIÓN - DIRECCIÓN DEPARTAMENTAL DE EDUCACIÓN DE JALAPA</t>
  </si>
  <si>
    <t>MINISTERIO DE EDUCACIÓN - DIRECCIÓN DEPARTAMENTAL DE EDUCACIÓN DE CHIQUIMULA</t>
  </si>
  <si>
    <t>MINISTERIO DE EDUCACIÓN - DIRECCIÓN DEPARTAMENTAL DE EDUCACIÓN DE ZACAPA</t>
  </si>
  <si>
    <t>MINISTERIO DE EDUCACIÓN - DIRECCIÓN DEPARTAMENTAL DE EDUCACIÓN DE IZABAL</t>
  </si>
  <si>
    <t>MINISTERIO DE EDUCACIÓN - DIRECCIÓN DEPARTAMENTAL DE EDUCACIÓN DE PETÉN</t>
  </si>
  <si>
    <t>MINISTERIO DE EDUCACIÓN - DIRECCION DEPARTAMENTAL DE EDUCACION DE ALTA VERAPAZ</t>
  </si>
  <si>
    <t>MINISTERIO DE EDUCACIÓN - DIRECCIÓN DEPARTAMENTAL DE EDUCACIÓN DE ALTA VERAPAZ</t>
  </si>
  <si>
    <t>11130008-0316</t>
  </si>
  <si>
    <t>MINISTERIO DE EDUCACIÓN - DIRECCCION DEPARTAMENTAL DE EDUCACION DE BAJA VERAPAZ</t>
  </si>
  <si>
    <t>MINISTERIO DE EDUCACIÓN - DIRECCCIÓN DEPARTAMENTAL DE EDUCACIÓN DE BAJA VERAPAZ</t>
  </si>
  <si>
    <t>11130008-0315</t>
  </si>
  <si>
    <t>MINISTERIO DE EDUCACIÓN - DIRECCIÓN DEPARTAMENTAL DE EDUCACIÓN DE EL QUICHÉ</t>
  </si>
  <si>
    <t>MINISTERIO DE EDUCACIÓN - DIRECCIÓN DEPARTAMENTAL DE EDUCACIÓN DE HUEHUETENANGO</t>
  </si>
  <si>
    <t>MINISTERIO DE EDUCACIÓN - DIRECCIÓN DEPARTAMENTAL DE EDUCACIÓN DE SAN MARCOS</t>
  </si>
  <si>
    <t>MINISTERIO DE EDUCACIÓN - DIRECCIÓN DEPARTAMENTAL DE EDUCACIÓN DE RETALHULEU</t>
  </si>
  <si>
    <t>MINISTERIO DE EDUCACIÓN - DIRECCIÓN DEPARTAMENTAL DE EDUCACIÓN DE SUCHITEPÉQUEZ</t>
  </si>
  <si>
    <t>MINISTERIO DE EDUCACIÓN - DIRECCIÓN DEPARTAMENTAL DE EDUCACIÓN DE QUETZALTENANGO</t>
  </si>
  <si>
    <t>MINISTERIO DE EDUCACIÓN - DIRECCIÓN DEPARTAMENTAL DE EDUCACIÓN DE TOTONICAPÁN</t>
  </si>
  <si>
    <t>MINISTERIO DE EDUCACIÓN - DIRECCIÓN DEPARTAMENTAL DE EDUCACIÓN DE SOLOLÁ</t>
  </si>
  <si>
    <t>MINISTERIO DE EDUCACIÓN - DIRECCIÓN DEPARTAMENTAL DE EDUCACIÓN DE SANTA ROSA</t>
  </si>
  <si>
    <t>MINISTERIO DE EDUCACIÓN - DIRECCIÓN DEPARTAMENTAL DE EDUCACIÓN DE ESCUINTLA</t>
  </si>
  <si>
    <t>MINISTERIO DE EDUCACIÓN - DIRECCIÓN DEPARTAMENTAL DE EDUCACIÓN DE CHIMALTENANGO</t>
  </si>
  <si>
    <t>MINISTERIO DE EDUCACIÓN - DIRECCIÓN DEPARTAMENTAL DE EDUCACIÓN DE SACATEPÉQUEZ</t>
  </si>
  <si>
    <t>MINISTERIO DE EDUCACIÓN - DIRECCIÓN DEPARTAMENTAL DE EDUCACIÓN DE EL PROGRESO</t>
  </si>
  <si>
    <t xml:space="preserve"> 1113-0008- 303</t>
  </si>
  <si>
    <t xml:space="preserve"> 1113-0008- 304</t>
  </si>
  <si>
    <t xml:space="preserve"> 1113-0008- 305</t>
  </si>
  <si>
    <t xml:space="preserve"> 1113-0008- 307</t>
  </si>
  <si>
    <t xml:space="preserve"> 1113-0008- 309</t>
  </si>
  <si>
    <t xml:space="preserve"> 1113-0008- 310</t>
  </si>
  <si>
    <t xml:space="preserve"> 1113-0008- 311</t>
  </si>
  <si>
    <t xml:space="preserve"> 1113-0008- 312</t>
  </si>
  <si>
    <t xml:space="preserve"> 1113-0008- 314</t>
  </si>
  <si>
    <t xml:space="preserve"> 1113-0008- 315</t>
  </si>
  <si>
    <t xml:space="preserve"> 1113-0008- 316</t>
  </si>
  <si>
    <t xml:space="preserve"> 1113-0008- 317</t>
  </si>
  <si>
    <t xml:space="preserve"> 1113-0008- 318</t>
  </si>
  <si>
    <t xml:space="preserve"> 1113-0008- 319</t>
  </si>
  <si>
    <t xml:space="preserve"> 1113-0008- 320</t>
  </si>
  <si>
    <t xml:space="preserve"> 1113-0008- 322</t>
  </si>
  <si>
    <t xml:space="preserve"> 1113-0008- 323</t>
  </si>
  <si>
    <t>PERIODO DEL 1 DE ENERO AL 31 DE OCTUBRE DE 2025</t>
  </si>
  <si>
    <t>Fuente: Sistema de Contabilidad Integrada -SICOIN-, reporte generado el 04/11/2025.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</si>
</sst>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1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80">
    <xf numFmtId="0" fontId="0" fillId="0" borderId="0" xfId="0">
      <alignment vertical="top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" fontId="2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vertical="top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 wrapText="1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top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top"/>
    </xf>
    <xf numFmtId="164" fontId="10" fillId="0" borderId="0" xfId="1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>
      <alignment vertical="top"/>
    </xf>
    <xf numFmtId="4" fontId="10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/>
    </xf>
    <xf numFmtId="0" fontId="6" fillId="0" borderId="0" xfId="0" applyFont="1">
      <alignment vertical="top"/>
    </xf>
    <xf numFmtId="4" fontId="7" fillId="0" borderId="0" xfId="0" applyNumberFormat="1" applyFont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0" fillId="0" borderId="0" xfId="1" applyFon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>
      <alignment vertical="top"/>
    </xf>
    <xf numFmtId="164" fontId="2" fillId="0" borderId="0" xfId="1" applyFont="1" applyAlignment="1">
      <alignment vertical="top"/>
    </xf>
    <xf numFmtId="164" fontId="11" fillId="0" borderId="0" xfId="1" applyFont="1" applyAlignment="1">
      <alignment vertical="top"/>
    </xf>
    <xf numFmtId="164" fontId="11" fillId="0" borderId="0" xfId="1" applyFont="1" applyAlignment="1">
      <alignment horizontal="right" vertical="top"/>
    </xf>
    <xf numFmtId="164" fontId="11" fillId="0" borderId="0" xfId="1" applyFont="1" applyAlignment="1">
      <alignment horizontal="right" vertical="top" wrapText="1"/>
    </xf>
    <xf numFmtId="164" fontId="11" fillId="0" borderId="0" xfId="1" applyFont="1" applyAlignment="1">
      <alignment vertical="center"/>
    </xf>
    <xf numFmtId="4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 wrapText="1"/>
    </xf>
    <xf numFmtId="164" fontId="0" fillId="0" borderId="0" xfId="1" applyFont="1" applyAlignment="1">
      <alignment horizontal="center" vertical="top" wrapText="1"/>
    </xf>
    <xf numFmtId="164" fontId="0" fillId="0" borderId="1" xfId="1" applyFont="1" applyBorder="1" applyAlignment="1">
      <alignment vertical="top"/>
    </xf>
    <xf numFmtId="164" fontId="2" fillId="0" borderId="1" xfId="1" applyFont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0" fontId="1" fillId="0" borderId="0" xfId="3">
      <alignment vertical="top"/>
    </xf>
    <xf numFmtId="43" fontId="0" fillId="0" borderId="0" xfId="4" applyFont="1">
      <alignment vertical="top"/>
    </xf>
    <xf numFmtId="43" fontId="1" fillId="0" borderId="0" xfId="3" applyNumberFormat="1">
      <alignment vertical="top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vertical="center"/>
    </xf>
    <xf numFmtId="4" fontId="13" fillId="0" borderId="0" xfId="0" applyNumberFormat="1" applyFont="1" applyAlignment="1">
      <alignment vertical="center"/>
    </xf>
    <xf numFmtId="164" fontId="13" fillId="0" borderId="0" xfId="1" applyFont="1" applyAlignment="1">
      <alignment vertical="center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657225</xdr:colOff>
      <xdr:row>7</xdr:row>
      <xdr:rowOff>123825</xdr:rowOff>
    </xdr:to>
    <xdr:pic>
      <xdr:nvPicPr>
        <xdr:cNvPr id="1408" name="Imagen 2" descr="http://sistemas/imagen_institucional/enero2023/LOGOTIPO/LOGO%20MINEDUC%20VERTICAL.jpg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A1:W50"/>
  <sheetViews>
    <sheetView showGridLines="0" tabSelected="1" showOutlineSymbols="0" view="pageBreakPreview" zoomScaleNormal="100" zoomScaleSheetLayoutView="100" workbookViewId="0">
      <selection activeCell="H19" sqref="H19"/>
    </sheetView>
  </sheetViews>
  <sheetFormatPr baseColWidth="10" defaultColWidth="6.85546875" defaultRowHeight="12.75" customHeight="1" x14ac:dyDescent="0.2"/>
  <cols>
    <col min="1" max="1" width="6.42578125" style="16" customWidth="1"/>
    <col min="2" max="2" width="35.28515625" style="16" customWidth="1"/>
    <col min="3" max="3" width="16" style="16" customWidth="1"/>
    <col min="4" max="4" width="16.42578125" style="16" customWidth="1"/>
    <col min="5" max="5" width="8.5703125" style="16" customWidth="1"/>
    <col min="6" max="6" width="14.28515625" style="16" customWidth="1"/>
    <col min="7" max="7" width="13.5703125" style="16" customWidth="1"/>
    <col min="8" max="8" width="9.5703125" style="16" customWidth="1"/>
    <col min="9" max="10" width="13.7109375" style="16" customWidth="1"/>
    <col min="11" max="11" width="7.85546875" style="16" customWidth="1"/>
    <col min="12" max="12" width="15.85546875" style="16" customWidth="1"/>
    <col min="13" max="13" width="15.28515625" style="16" customWidth="1"/>
    <col min="14" max="14" width="6.85546875" style="16" customWidth="1"/>
    <col min="15" max="15" width="14.5703125" style="16" hidden="1" customWidth="1"/>
    <col min="16" max="16" width="15.85546875" style="16" hidden="1" customWidth="1"/>
    <col min="17" max="17" width="92.140625" style="60" hidden="1" customWidth="1"/>
    <col min="18" max="19" width="15" style="60" hidden="1" customWidth="1"/>
    <col min="20" max="21" width="14.85546875" style="60" hidden="1" customWidth="1"/>
    <col min="22" max="23" width="6.85546875" style="16" hidden="1" customWidth="1"/>
    <col min="24" max="35" width="6.85546875" style="16" customWidth="1"/>
    <col min="36" max="16384" width="6.85546875" style="16"/>
  </cols>
  <sheetData>
    <row r="1" spans="1:21" ht="10.9" customHeight="1" x14ac:dyDescent="0.2"/>
    <row r="2" spans="1:21" ht="10.9" customHeight="1" x14ac:dyDescent="0.2"/>
    <row r="4" spans="1:21" ht="12.75" customHeight="1" x14ac:dyDescent="0.2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21" ht="12.75" customHeight="1" x14ac:dyDescent="0.2">
      <c r="A5" s="69" t="s">
        <v>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21" ht="12.75" customHeight="1" x14ac:dyDescent="0.2">
      <c r="A6" s="69" t="s">
        <v>145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21" ht="12.75" customHeight="1" x14ac:dyDescent="0.2">
      <c r="A7" s="69" t="s">
        <v>42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38"/>
    </row>
    <row r="8" spans="1:21" ht="12.75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21" ht="18" customHeight="1" x14ac:dyDescent="0.2">
      <c r="A9" s="70" t="s">
        <v>43</v>
      </c>
      <c r="B9" s="72" t="s">
        <v>44</v>
      </c>
      <c r="C9" s="72" t="s">
        <v>5</v>
      </c>
      <c r="D9" s="72"/>
      <c r="E9" s="72"/>
      <c r="F9" s="72" t="s">
        <v>6</v>
      </c>
      <c r="G9" s="72"/>
      <c r="H9" s="72"/>
      <c r="I9" s="72" t="s">
        <v>7</v>
      </c>
      <c r="J9" s="72"/>
      <c r="K9" s="72"/>
      <c r="L9" s="72" t="s">
        <v>93</v>
      </c>
      <c r="M9" s="72"/>
      <c r="N9" s="72"/>
    </row>
    <row r="10" spans="1:21" ht="31.9" customHeight="1" x14ac:dyDescent="0.2">
      <c r="A10" s="71"/>
      <c r="B10" s="72"/>
      <c r="C10" s="40" t="s">
        <v>9</v>
      </c>
      <c r="D10" s="40" t="s">
        <v>92</v>
      </c>
      <c r="E10" s="40" t="s">
        <v>10</v>
      </c>
      <c r="F10" s="40" t="s">
        <v>9</v>
      </c>
      <c r="G10" s="56" t="s">
        <v>92</v>
      </c>
      <c r="H10" s="40" t="s">
        <v>10</v>
      </c>
      <c r="I10" s="40" t="s">
        <v>9</v>
      </c>
      <c r="J10" s="56" t="s">
        <v>92</v>
      </c>
      <c r="K10" s="40" t="s">
        <v>10</v>
      </c>
      <c r="L10" s="40" t="s">
        <v>9</v>
      </c>
      <c r="M10" s="56" t="s">
        <v>92</v>
      </c>
      <c r="N10" s="40" t="s">
        <v>10</v>
      </c>
      <c r="T10" s="60" t="s">
        <v>88</v>
      </c>
      <c r="U10" s="60" t="s">
        <v>89</v>
      </c>
    </row>
    <row r="11" spans="1:21" ht="15" customHeight="1" x14ac:dyDescent="0.2">
      <c r="A11" s="42">
        <v>302</v>
      </c>
      <c r="B11" s="18" t="s">
        <v>12</v>
      </c>
      <c r="C11" s="19">
        <v>39117040</v>
      </c>
      <c r="D11" s="19">
        <v>36848368.649999999</v>
      </c>
      <c r="E11" s="19">
        <f>D11/C11*100</f>
        <v>94.200299025693141</v>
      </c>
      <c r="F11" s="19">
        <v>4275856</v>
      </c>
      <c r="G11" s="19">
        <v>4275413.5999999996</v>
      </c>
      <c r="H11" s="19">
        <f t="shared" ref="H11:H35" si="0">G11/F11*100</f>
        <v>99.989653533701784</v>
      </c>
      <c r="I11" s="19">
        <v>1057887</v>
      </c>
      <c r="J11" s="19">
        <v>1052107.45</v>
      </c>
      <c r="K11" s="19">
        <f t="shared" ref="K11:K36" si="1">J11/I11*100</f>
        <v>99.453670382564482</v>
      </c>
      <c r="L11" s="19">
        <v>4776897</v>
      </c>
      <c r="M11" s="19">
        <v>4623581.34</v>
      </c>
      <c r="N11" s="19">
        <f>M11/L11*100</f>
        <v>96.790475909361234</v>
      </c>
      <c r="T11" s="60">
        <v>4776897</v>
      </c>
      <c r="U11" s="60">
        <v>4623581.34</v>
      </c>
    </row>
    <row r="12" spans="1:21" ht="15" customHeight="1" x14ac:dyDescent="0.2">
      <c r="A12" s="42">
        <v>303</v>
      </c>
      <c r="B12" s="18" t="s">
        <v>13</v>
      </c>
      <c r="C12" s="19">
        <v>54652850</v>
      </c>
      <c r="D12" s="19">
        <v>51776066.740000002</v>
      </c>
      <c r="E12" s="19">
        <f t="shared" ref="E12:E33" si="2">D12/C12*100</f>
        <v>94.736261219680216</v>
      </c>
      <c r="F12" s="19">
        <v>6141820</v>
      </c>
      <c r="G12" s="19">
        <v>6135192</v>
      </c>
      <c r="H12" s="19">
        <f t="shared" si="0"/>
        <v>99.892084105362912</v>
      </c>
      <c r="I12" s="19">
        <v>1423440</v>
      </c>
      <c r="J12" s="19">
        <v>1417972.67</v>
      </c>
      <c r="K12" s="19">
        <f t="shared" si="1"/>
        <v>99.615907238801768</v>
      </c>
      <c r="L12" s="19">
        <v>6375576</v>
      </c>
      <c r="M12" s="19">
        <v>6150379.8099999996</v>
      </c>
      <c r="N12" s="19">
        <f t="shared" ref="N12:N37" si="3">M12/L12*100</f>
        <v>96.467829887056482</v>
      </c>
      <c r="O12"/>
      <c r="P12" s="16" t="s">
        <v>128</v>
      </c>
      <c r="Q12" s="60" t="s">
        <v>68</v>
      </c>
      <c r="R12" s="60">
        <v>12920</v>
      </c>
      <c r="S12" s="60">
        <v>7150</v>
      </c>
      <c r="T12" s="60">
        <v>6375576</v>
      </c>
      <c r="U12" s="60">
        <v>6150379.8099999996</v>
      </c>
    </row>
    <row r="13" spans="1:21" ht="15" customHeight="1" x14ac:dyDescent="0.2">
      <c r="A13" s="42">
        <v>304</v>
      </c>
      <c r="B13" s="18" t="s">
        <v>14</v>
      </c>
      <c r="C13" s="19">
        <v>121479400</v>
      </c>
      <c r="D13" s="19">
        <v>115384334.95999999</v>
      </c>
      <c r="E13" s="19">
        <f t="shared" si="2"/>
        <v>94.982634882951345</v>
      </c>
      <c r="F13" s="19">
        <v>12755983</v>
      </c>
      <c r="G13" s="19">
        <v>12713442.98</v>
      </c>
      <c r="H13" s="19">
        <f t="shared" si="0"/>
        <v>99.666509276470507</v>
      </c>
      <c r="I13" s="19">
        <v>3094923</v>
      </c>
      <c r="J13" s="19">
        <v>3090684.79</v>
      </c>
      <c r="K13" s="19">
        <f t="shared" si="1"/>
        <v>99.863059274818795</v>
      </c>
      <c r="L13" s="19">
        <v>14500617</v>
      </c>
      <c r="M13" s="19">
        <v>13930181.869999999</v>
      </c>
      <c r="N13" s="19">
        <f t="shared" si="3"/>
        <v>96.066132013555006</v>
      </c>
      <c r="O13"/>
      <c r="P13" t="s">
        <v>129</v>
      </c>
      <c r="Q13" t="s">
        <v>69</v>
      </c>
      <c r="R13" s="43">
        <v>18400</v>
      </c>
      <c r="S13" s="43">
        <v>18400</v>
      </c>
      <c r="T13" s="60">
        <v>14500617</v>
      </c>
      <c r="U13" s="60">
        <v>13930181.869999999</v>
      </c>
    </row>
    <row r="14" spans="1:21" ht="15" customHeight="1" x14ac:dyDescent="0.2">
      <c r="A14" s="42">
        <v>305</v>
      </c>
      <c r="B14" s="18" t="s">
        <v>15</v>
      </c>
      <c r="C14" s="19">
        <v>146699870</v>
      </c>
      <c r="D14" s="19">
        <v>139297028.80000001</v>
      </c>
      <c r="E14" s="19">
        <f t="shared" si="2"/>
        <v>94.953750674762034</v>
      </c>
      <c r="F14" s="19">
        <v>15911200</v>
      </c>
      <c r="G14" s="19">
        <v>14613999.23</v>
      </c>
      <c r="H14" s="19">
        <f t="shared" si="0"/>
        <v>91.847247410628995</v>
      </c>
      <c r="I14" s="19">
        <v>3457816</v>
      </c>
      <c r="J14" s="19">
        <v>3419327.43</v>
      </c>
      <c r="K14" s="19">
        <f t="shared" si="1"/>
        <v>98.886910986588077</v>
      </c>
      <c r="L14" s="19">
        <v>16471660</v>
      </c>
      <c r="M14" s="19">
        <v>14763603.32</v>
      </c>
      <c r="N14" s="19">
        <f t="shared" si="3"/>
        <v>89.630330640627591</v>
      </c>
      <c r="O14"/>
      <c r="P14" t="s">
        <v>130</v>
      </c>
      <c r="Q14" t="s">
        <v>70</v>
      </c>
      <c r="R14" s="43">
        <v>3700</v>
      </c>
      <c r="S14" s="43">
        <v>3400</v>
      </c>
      <c r="T14" s="60">
        <v>16471660</v>
      </c>
      <c r="U14" s="60">
        <v>14763603.32</v>
      </c>
    </row>
    <row r="15" spans="1:21" ht="15" customHeight="1" x14ac:dyDescent="0.2">
      <c r="A15" s="42">
        <v>306</v>
      </c>
      <c r="B15" s="18" t="s">
        <v>16</v>
      </c>
      <c r="C15" s="19">
        <v>84293900</v>
      </c>
      <c r="D15" s="19">
        <v>80538550.25</v>
      </c>
      <c r="E15" s="19">
        <f t="shared" si="2"/>
        <v>95.544932966679681</v>
      </c>
      <c r="F15" s="19">
        <v>9011648</v>
      </c>
      <c r="G15" s="19">
        <v>8819175.5</v>
      </c>
      <c r="H15" s="19">
        <f t="shared" si="0"/>
        <v>97.864180891219902</v>
      </c>
      <c r="I15" s="19">
        <v>2282539</v>
      </c>
      <c r="J15" s="19">
        <v>2250123.62</v>
      </c>
      <c r="K15" s="19">
        <f t="shared" si="1"/>
        <v>98.579854276312489</v>
      </c>
      <c r="L15" s="19">
        <v>9940668</v>
      </c>
      <c r="M15" s="19">
        <v>9516715.5299999993</v>
      </c>
      <c r="N15" s="19">
        <f t="shared" si="3"/>
        <v>95.735171217869862</v>
      </c>
      <c r="T15" s="60">
        <v>9940668</v>
      </c>
      <c r="U15" s="60">
        <v>9516715.5299999993</v>
      </c>
    </row>
    <row r="16" spans="1:21" ht="15" customHeight="1" x14ac:dyDescent="0.2">
      <c r="A16" s="42">
        <v>307</v>
      </c>
      <c r="B16" s="18" t="s">
        <v>17</v>
      </c>
      <c r="C16" s="19">
        <v>103360320</v>
      </c>
      <c r="D16" s="19">
        <v>97825125.099999994</v>
      </c>
      <c r="E16" s="19">
        <f t="shared" si="2"/>
        <v>94.644758356011266</v>
      </c>
      <c r="F16" s="19">
        <v>10005600</v>
      </c>
      <c r="G16" s="19">
        <v>9689987.75</v>
      </c>
      <c r="H16" s="19">
        <f t="shared" si="0"/>
        <v>96.845643939393938</v>
      </c>
      <c r="I16" s="19">
        <v>2720629</v>
      </c>
      <c r="J16" s="19">
        <v>2686469</v>
      </c>
      <c r="K16" s="19">
        <f t="shared" si="1"/>
        <v>98.744408002708198</v>
      </c>
      <c r="L16" s="19">
        <v>11489456</v>
      </c>
      <c r="M16" s="19">
        <v>10915180.939999999</v>
      </c>
      <c r="N16" s="19">
        <f t="shared" si="3"/>
        <v>95.001721056244961</v>
      </c>
      <c r="O16"/>
      <c r="P16" t="s">
        <v>131</v>
      </c>
      <c r="Q16" t="s">
        <v>72</v>
      </c>
      <c r="R16" s="43">
        <v>27160</v>
      </c>
      <c r="S16" s="43">
        <v>17950</v>
      </c>
      <c r="T16" s="60">
        <v>11489456</v>
      </c>
      <c r="U16" s="60">
        <v>10915180.939999999</v>
      </c>
    </row>
    <row r="17" spans="1:21" ht="15" customHeight="1" x14ac:dyDescent="0.2">
      <c r="A17" s="42">
        <v>308</v>
      </c>
      <c r="B17" s="18" t="s">
        <v>18</v>
      </c>
      <c r="C17" s="19">
        <v>98078360</v>
      </c>
      <c r="D17" s="19">
        <v>93125806.079999998</v>
      </c>
      <c r="E17" s="19">
        <f t="shared" si="2"/>
        <v>94.950411161034907</v>
      </c>
      <c r="F17" s="19">
        <v>8989423</v>
      </c>
      <c r="G17" s="19">
        <v>8860159.5</v>
      </c>
      <c r="H17" s="19">
        <f t="shared" si="0"/>
        <v>98.562048976892072</v>
      </c>
      <c r="I17" s="19">
        <v>2326632</v>
      </c>
      <c r="J17" s="19">
        <v>2325120.1</v>
      </c>
      <c r="K17" s="19">
        <f t="shared" si="1"/>
        <v>99.93501765642354</v>
      </c>
      <c r="L17" s="19">
        <v>10043719</v>
      </c>
      <c r="M17" s="19">
        <v>9849720.6600000001</v>
      </c>
      <c r="N17" s="19">
        <f t="shared" si="3"/>
        <v>98.068461094939039</v>
      </c>
      <c r="T17" s="60">
        <v>10043719</v>
      </c>
      <c r="U17" s="60">
        <v>9849720.6600000001</v>
      </c>
    </row>
    <row r="18" spans="1:21" ht="15" customHeight="1" x14ac:dyDescent="0.2">
      <c r="A18" s="42">
        <v>309</v>
      </c>
      <c r="B18" s="18" t="s">
        <v>19</v>
      </c>
      <c r="C18" s="19">
        <v>167030700</v>
      </c>
      <c r="D18" s="19">
        <v>159765683.5</v>
      </c>
      <c r="E18" s="19">
        <f t="shared" si="2"/>
        <v>95.65049029908873</v>
      </c>
      <c r="F18" s="19">
        <v>17372844</v>
      </c>
      <c r="G18" s="19">
        <v>17256125.300000001</v>
      </c>
      <c r="H18" s="19">
        <f t="shared" si="0"/>
        <v>99.328154330977696</v>
      </c>
      <c r="I18" s="19">
        <v>4518226</v>
      </c>
      <c r="J18" s="19">
        <v>4500542.7</v>
      </c>
      <c r="K18" s="19">
        <f t="shared" si="1"/>
        <v>99.608622941836018</v>
      </c>
      <c r="L18" s="19">
        <v>23110970</v>
      </c>
      <c r="M18" s="19">
        <v>21967840.5</v>
      </c>
      <c r="N18" s="19">
        <f t="shared" si="3"/>
        <v>95.053736385794281</v>
      </c>
      <c r="O18"/>
      <c r="P18" s="16" t="s">
        <v>132</v>
      </c>
      <c r="Q18" s="60" t="s">
        <v>74</v>
      </c>
      <c r="R18" s="60">
        <v>31880</v>
      </c>
      <c r="S18" s="60">
        <v>24750</v>
      </c>
      <c r="T18" s="60">
        <v>23110970</v>
      </c>
      <c r="U18" s="60">
        <v>21967840.5</v>
      </c>
    </row>
    <row r="19" spans="1:21" ht="15" customHeight="1" x14ac:dyDescent="0.2">
      <c r="A19" s="42">
        <v>310</v>
      </c>
      <c r="B19" s="18" t="s">
        <v>20</v>
      </c>
      <c r="C19" s="19">
        <v>128112120</v>
      </c>
      <c r="D19" s="19">
        <v>123547098.15000001</v>
      </c>
      <c r="E19" s="19">
        <f t="shared" si="2"/>
        <v>96.436697909612306</v>
      </c>
      <c r="F19" s="19">
        <v>13992372</v>
      </c>
      <c r="G19" s="19">
        <v>13991899.85</v>
      </c>
      <c r="H19" s="19">
        <f t="shared" si="0"/>
        <v>99.996625661467547</v>
      </c>
      <c r="I19" s="19">
        <v>3071330</v>
      </c>
      <c r="J19" s="19">
        <v>3059607.5</v>
      </c>
      <c r="K19" s="19">
        <f t="shared" si="1"/>
        <v>99.618324960196389</v>
      </c>
      <c r="L19" s="19">
        <v>14798518</v>
      </c>
      <c r="M19" s="19">
        <v>14406362.49</v>
      </c>
      <c r="N19" s="19">
        <f t="shared" si="3"/>
        <v>97.350035253530123</v>
      </c>
      <c r="O19"/>
      <c r="P19" t="s">
        <v>133</v>
      </c>
      <c r="Q19" t="s">
        <v>75</v>
      </c>
      <c r="R19" s="43">
        <v>12160</v>
      </c>
      <c r="S19" s="43">
        <v>9700</v>
      </c>
      <c r="T19" s="60">
        <v>14798518</v>
      </c>
      <c r="U19" s="60">
        <v>14406362.49</v>
      </c>
    </row>
    <row r="20" spans="1:21" ht="15" customHeight="1" x14ac:dyDescent="0.2">
      <c r="A20" s="42">
        <v>311</v>
      </c>
      <c r="B20" s="18" t="s">
        <v>21</v>
      </c>
      <c r="C20" s="19">
        <v>76493656</v>
      </c>
      <c r="D20" s="19">
        <v>73139333.450000003</v>
      </c>
      <c r="E20" s="19">
        <f t="shared" si="2"/>
        <v>95.614900992573808</v>
      </c>
      <c r="F20" s="19">
        <v>7975574</v>
      </c>
      <c r="G20" s="19">
        <v>7828685.5499999998</v>
      </c>
      <c r="H20" s="19">
        <f t="shared" si="0"/>
        <v>98.158271116285803</v>
      </c>
      <c r="I20" s="19">
        <v>2408980</v>
      </c>
      <c r="J20" s="19">
        <v>2317619.23</v>
      </c>
      <c r="K20" s="19">
        <f t="shared" si="1"/>
        <v>96.207491552441283</v>
      </c>
      <c r="L20" s="19">
        <v>8900388</v>
      </c>
      <c r="M20" s="19">
        <v>8568148.8599999994</v>
      </c>
      <c r="N20" s="19">
        <f t="shared" si="3"/>
        <v>96.267138691032343</v>
      </c>
      <c r="O20"/>
      <c r="P20" s="16" t="s">
        <v>134</v>
      </c>
      <c r="Q20" s="60" t="s">
        <v>76</v>
      </c>
      <c r="R20" s="60">
        <v>19832</v>
      </c>
      <c r="S20" s="60">
        <v>18700</v>
      </c>
      <c r="T20" s="60">
        <v>8900388</v>
      </c>
      <c r="U20" s="60">
        <v>8568148.8599999994</v>
      </c>
    </row>
    <row r="21" spans="1:21" ht="15" customHeight="1" x14ac:dyDescent="0.2">
      <c r="A21" s="42">
        <v>312</v>
      </c>
      <c r="B21" s="18" t="s">
        <v>22</v>
      </c>
      <c r="C21" s="19">
        <v>259735588</v>
      </c>
      <c r="D21" s="19">
        <v>247527441.59999999</v>
      </c>
      <c r="E21" s="19">
        <f t="shared" si="2"/>
        <v>95.299779096886795</v>
      </c>
      <c r="F21" s="19">
        <v>25849620</v>
      </c>
      <c r="G21" s="19">
        <v>25498594</v>
      </c>
      <c r="H21" s="19">
        <f t="shared" si="0"/>
        <v>98.642045801833831</v>
      </c>
      <c r="I21" s="19">
        <v>6900593</v>
      </c>
      <c r="J21" s="19">
        <v>6830466.5</v>
      </c>
      <c r="K21" s="19">
        <f t="shared" si="1"/>
        <v>98.98376125066352</v>
      </c>
      <c r="L21" s="19">
        <v>28740930</v>
      </c>
      <c r="M21" s="19">
        <v>27506042.879999999</v>
      </c>
      <c r="N21" s="19">
        <f t="shared" si="3"/>
        <v>95.703384963534575</v>
      </c>
      <c r="O21"/>
      <c r="P21" t="s">
        <v>135</v>
      </c>
      <c r="Q21" t="s">
        <v>77</v>
      </c>
      <c r="R21" s="43">
        <v>3020</v>
      </c>
      <c r="S21" s="43">
        <v>0</v>
      </c>
      <c r="T21" s="60">
        <v>28740930</v>
      </c>
      <c r="U21" s="60">
        <v>27506042.879999999</v>
      </c>
    </row>
    <row r="22" spans="1:21" ht="15" customHeight="1" x14ac:dyDescent="0.2">
      <c r="A22" s="42">
        <v>313</v>
      </c>
      <c r="B22" s="18" t="s">
        <v>23</v>
      </c>
      <c r="C22" s="19">
        <v>287828040</v>
      </c>
      <c r="D22" s="19">
        <v>281868135.32999998</v>
      </c>
      <c r="E22" s="19">
        <f t="shared" si="2"/>
        <v>97.929352307023308</v>
      </c>
      <c r="F22" s="19">
        <v>28669050</v>
      </c>
      <c r="G22" s="19">
        <v>28511110.25</v>
      </c>
      <c r="H22" s="19">
        <f t="shared" si="0"/>
        <v>99.449093185857222</v>
      </c>
      <c r="I22" s="19">
        <v>6783656</v>
      </c>
      <c r="J22" s="19">
        <v>5250328</v>
      </c>
      <c r="K22" s="19">
        <f t="shared" si="1"/>
        <v>77.396731202171807</v>
      </c>
      <c r="L22" s="19">
        <v>31531939</v>
      </c>
      <c r="M22" s="19">
        <v>29539163.120000001</v>
      </c>
      <c r="N22" s="19">
        <f t="shared" si="3"/>
        <v>93.680135306617203</v>
      </c>
      <c r="T22" s="60">
        <v>31531939</v>
      </c>
      <c r="U22" s="60">
        <v>29539163.120000001</v>
      </c>
    </row>
    <row r="23" spans="1:21" ht="15" customHeight="1" x14ac:dyDescent="0.2">
      <c r="A23" s="42">
        <v>314</v>
      </c>
      <c r="B23" s="18" t="s">
        <v>24</v>
      </c>
      <c r="C23" s="19">
        <v>214533720</v>
      </c>
      <c r="D23" s="19">
        <v>204396280.00999999</v>
      </c>
      <c r="E23" s="19">
        <f t="shared" si="2"/>
        <v>95.274663586684639</v>
      </c>
      <c r="F23" s="19">
        <v>20164498</v>
      </c>
      <c r="G23" s="19">
        <v>19949402.91</v>
      </c>
      <c r="H23" s="19">
        <f t="shared" si="0"/>
        <v>98.933298066730941</v>
      </c>
      <c r="I23" s="19">
        <v>5584166</v>
      </c>
      <c r="J23" s="19">
        <v>5522245.8099999996</v>
      </c>
      <c r="K23" s="19">
        <f t="shared" si="1"/>
        <v>98.891147039683275</v>
      </c>
      <c r="L23" s="19">
        <v>22021087</v>
      </c>
      <c r="M23" s="19">
        <v>21518840.309999999</v>
      </c>
      <c r="N23" s="19">
        <f t="shared" si="3"/>
        <v>97.719246602131847</v>
      </c>
      <c r="O23"/>
      <c r="P23" t="s">
        <v>136</v>
      </c>
      <c r="Q23" t="s">
        <v>79</v>
      </c>
      <c r="R23" s="43">
        <v>18000</v>
      </c>
      <c r="S23" s="43">
        <v>17000</v>
      </c>
      <c r="T23" s="60">
        <v>22021087</v>
      </c>
      <c r="U23" s="60">
        <v>21518840.309999999</v>
      </c>
    </row>
    <row r="24" spans="1:21" ht="15" customHeight="1" x14ac:dyDescent="0.2">
      <c r="A24" s="42">
        <v>315</v>
      </c>
      <c r="B24" s="18" t="s">
        <v>25</v>
      </c>
      <c r="C24" s="19">
        <v>72419300</v>
      </c>
      <c r="D24" s="19">
        <v>69082158.959999993</v>
      </c>
      <c r="E24" s="19">
        <f t="shared" si="2"/>
        <v>95.391917568935341</v>
      </c>
      <c r="F24" s="19">
        <v>7472683</v>
      </c>
      <c r="G24" s="19">
        <v>7437964.7199999997</v>
      </c>
      <c r="H24" s="19">
        <f t="shared" si="0"/>
        <v>99.535397393412779</v>
      </c>
      <c r="I24" s="19">
        <v>2027196</v>
      </c>
      <c r="J24" s="19">
        <v>2010369.9</v>
      </c>
      <c r="K24" s="19">
        <f t="shared" si="1"/>
        <v>99.169981590334615</v>
      </c>
      <c r="L24" s="19">
        <v>8103518</v>
      </c>
      <c r="M24" s="19">
        <v>7865538.75</v>
      </c>
      <c r="N24" s="19">
        <f t="shared" si="3"/>
        <v>97.063260055694329</v>
      </c>
      <c r="O24"/>
      <c r="P24" t="s">
        <v>137</v>
      </c>
      <c r="Q24" t="s">
        <v>112</v>
      </c>
      <c r="R24" s="43">
        <v>6000</v>
      </c>
      <c r="S24" s="43">
        <v>5800</v>
      </c>
      <c r="T24" s="60">
        <v>8103518</v>
      </c>
      <c r="U24" s="60">
        <v>7865538.75</v>
      </c>
    </row>
    <row r="25" spans="1:21" ht="15" customHeight="1" x14ac:dyDescent="0.2">
      <c r="A25" s="42">
        <v>316</v>
      </c>
      <c r="B25" s="18" t="s">
        <v>26</v>
      </c>
      <c r="C25" s="19">
        <v>355217210</v>
      </c>
      <c r="D25" s="19">
        <v>340380693.89999998</v>
      </c>
      <c r="E25" s="19">
        <f t="shared" si="2"/>
        <v>95.823255269641919</v>
      </c>
      <c r="F25" s="19">
        <v>34419816</v>
      </c>
      <c r="G25" s="19">
        <v>33557785.280000001</v>
      </c>
      <c r="H25" s="19">
        <f t="shared" si="0"/>
        <v>97.495539429960928</v>
      </c>
      <c r="I25" s="19">
        <v>6224784</v>
      </c>
      <c r="J25" s="19">
        <v>6187007.25</v>
      </c>
      <c r="K25" s="19">
        <f t="shared" si="1"/>
        <v>99.393123520430592</v>
      </c>
      <c r="L25" s="19">
        <v>35791428</v>
      </c>
      <c r="M25" s="19">
        <v>29890484.370000001</v>
      </c>
      <c r="N25" s="19">
        <f t="shared" si="3"/>
        <v>83.512969557962307</v>
      </c>
      <c r="O25"/>
      <c r="P25" t="s">
        <v>138</v>
      </c>
      <c r="Q25" t="s">
        <v>109</v>
      </c>
      <c r="R25" s="43">
        <v>75000</v>
      </c>
      <c r="S25" s="43">
        <v>40015.360000000001</v>
      </c>
      <c r="T25" s="60">
        <v>35791428</v>
      </c>
      <c r="U25" s="60">
        <v>29890484.370000001</v>
      </c>
    </row>
    <row r="26" spans="1:21" ht="15" customHeight="1" x14ac:dyDescent="0.2">
      <c r="A26" s="42">
        <v>317</v>
      </c>
      <c r="B26" s="18" t="s">
        <v>27</v>
      </c>
      <c r="C26" s="19">
        <v>145699230</v>
      </c>
      <c r="D26" s="19">
        <v>138429535.22999999</v>
      </c>
      <c r="E26" s="19">
        <f>D26/C26*100</f>
        <v>95.010478250296856</v>
      </c>
      <c r="F26" s="19">
        <v>15097900</v>
      </c>
      <c r="G26" s="19">
        <v>14505647.550000001</v>
      </c>
      <c r="H26" s="19">
        <f t="shared" si="0"/>
        <v>96.077252796746563</v>
      </c>
      <c r="I26" s="19">
        <v>4162500</v>
      </c>
      <c r="J26" s="19">
        <v>4123118.46</v>
      </c>
      <c r="K26" s="19">
        <f t="shared" si="1"/>
        <v>99.053896936936937</v>
      </c>
      <c r="L26" s="19">
        <v>16700360</v>
      </c>
      <c r="M26" s="19">
        <v>15822533.59</v>
      </c>
      <c r="N26" s="19">
        <f t="shared" si="3"/>
        <v>94.743667741294203</v>
      </c>
      <c r="O26"/>
      <c r="P26" s="16" t="s">
        <v>139</v>
      </c>
      <c r="Q26" s="60" t="s">
        <v>80</v>
      </c>
      <c r="R26" s="60">
        <v>4940</v>
      </c>
      <c r="S26" s="60">
        <v>4500</v>
      </c>
      <c r="T26" s="60">
        <v>16700360</v>
      </c>
      <c r="U26" s="60">
        <v>15822533.59</v>
      </c>
    </row>
    <row r="27" spans="1:21" ht="15" customHeight="1" x14ac:dyDescent="0.2">
      <c r="A27" s="42">
        <v>318</v>
      </c>
      <c r="B27" s="18" t="s">
        <v>28</v>
      </c>
      <c r="C27" s="19">
        <v>102501040</v>
      </c>
      <c r="D27" s="19">
        <v>98020185.650000006</v>
      </c>
      <c r="E27" s="19">
        <f>D27/C27*100</f>
        <v>95.62847913543122</v>
      </c>
      <c r="F27" s="19">
        <v>11187027</v>
      </c>
      <c r="G27" s="19">
        <v>11173491.25</v>
      </c>
      <c r="H27" s="19">
        <f t="shared" si="0"/>
        <v>99.879004940275905</v>
      </c>
      <c r="I27" s="19">
        <v>2493079</v>
      </c>
      <c r="J27" s="19">
        <v>2479552.2999999998</v>
      </c>
      <c r="K27" s="19">
        <f t="shared" si="1"/>
        <v>99.457429949070999</v>
      </c>
      <c r="L27" s="19">
        <v>11429913</v>
      </c>
      <c r="M27" s="19">
        <v>9903882.3300000001</v>
      </c>
      <c r="N27" s="19">
        <f t="shared" si="3"/>
        <v>86.648798901618946</v>
      </c>
      <c r="O27"/>
      <c r="P27" t="s">
        <v>140</v>
      </c>
      <c r="Q27" t="s">
        <v>81</v>
      </c>
      <c r="R27" s="43">
        <v>6600</v>
      </c>
      <c r="S27" s="43">
        <v>4800</v>
      </c>
      <c r="T27" s="60">
        <v>11429913</v>
      </c>
      <c r="U27" s="60">
        <v>9903882.3300000001</v>
      </c>
    </row>
    <row r="28" spans="1:21" ht="15" customHeight="1" x14ac:dyDescent="0.2">
      <c r="A28" s="42">
        <v>319</v>
      </c>
      <c r="B28" s="18" t="s">
        <v>29</v>
      </c>
      <c r="C28" s="19">
        <v>60603470</v>
      </c>
      <c r="D28" s="19">
        <v>57727469.799999997</v>
      </c>
      <c r="E28" s="19">
        <f t="shared" si="2"/>
        <v>95.254396819192038</v>
      </c>
      <c r="F28" s="19">
        <v>6887640</v>
      </c>
      <c r="G28" s="19">
        <v>6854207</v>
      </c>
      <c r="H28" s="19">
        <f>G28/F28*100</f>
        <v>99.514594258701095</v>
      </c>
      <c r="I28" s="19">
        <v>1690247</v>
      </c>
      <c r="J28" s="19">
        <v>1652124.49</v>
      </c>
      <c r="K28" s="19">
        <f t="shared" si="1"/>
        <v>97.744559818772046</v>
      </c>
      <c r="L28" s="19">
        <v>8387840</v>
      </c>
      <c r="M28" s="19">
        <v>7529525.96</v>
      </c>
      <c r="N28" s="19">
        <f t="shared" si="3"/>
        <v>89.76716246375706</v>
      </c>
      <c r="O28"/>
      <c r="P28" t="s">
        <v>141</v>
      </c>
      <c r="Q28" t="s">
        <v>82</v>
      </c>
      <c r="R28" s="43">
        <v>40540</v>
      </c>
      <c r="S28" s="43">
        <v>19615.16</v>
      </c>
      <c r="T28" s="60">
        <v>8387840</v>
      </c>
      <c r="U28" s="60">
        <v>7529525.96</v>
      </c>
    </row>
    <row r="29" spans="1:21" ht="15" customHeight="1" x14ac:dyDescent="0.2">
      <c r="A29" s="42">
        <v>320</v>
      </c>
      <c r="B29" s="18" t="s">
        <v>30</v>
      </c>
      <c r="C29" s="19">
        <v>111131510</v>
      </c>
      <c r="D29" s="19">
        <v>106113859.73</v>
      </c>
      <c r="E29" s="19">
        <f t="shared" si="2"/>
        <v>95.484943676190497</v>
      </c>
      <c r="F29" s="19">
        <v>10738382</v>
      </c>
      <c r="G29" s="19">
        <v>10587070.75</v>
      </c>
      <c r="H29" s="19">
        <f t="shared" si="0"/>
        <v>98.590930644858787</v>
      </c>
      <c r="I29" s="19">
        <v>2728911</v>
      </c>
      <c r="J29" s="19">
        <v>2695553.82</v>
      </c>
      <c r="K29" s="19">
        <f t="shared" si="1"/>
        <v>98.777637673049796</v>
      </c>
      <c r="L29" s="19">
        <v>12138122</v>
      </c>
      <c r="M29" s="19">
        <v>11595971.890000001</v>
      </c>
      <c r="N29" s="19">
        <f t="shared" si="3"/>
        <v>95.533492660561507</v>
      </c>
      <c r="O29"/>
      <c r="P29" t="s">
        <v>142</v>
      </c>
      <c r="Q29" t="s">
        <v>83</v>
      </c>
      <c r="R29" s="43">
        <v>28300</v>
      </c>
      <c r="S29" s="43">
        <v>18342.5</v>
      </c>
      <c r="T29" s="60">
        <v>12138122</v>
      </c>
      <c r="U29" s="60">
        <v>11595971.890000001</v>
      </c>
    </row>
    <row r="30" spans="1:21" ht="15" customHeight="1" x14ac:dyDescent="0.2">
      <c r="A30" s="42">
        <v>321</v>
      </c>
      <c r="B30" s="18" t="s">
        <v>31</v>
      </c>
      <c r="C30" s="19">
        <v>86550620</v>
      </c>
      <c r="D30" s="19">
        <v>82623572.900000006</v>
      </c>
      <c r="E30" s="19">
        <f t="shared" si="2"/>
        <v>95.462716384931738</v>
      </c>
      <c r="F30" s="19">
        <v>9071946</v>
      </c>
      <c r="G30" s="19">
        <v>9039436.9499999993</v>
      </c>
      <c r="H30" s="19">
        <f t="shared" si="0"/>
        <v>99.641652959574486</v>
      </c>
      <c r="I30" s="19">
        <v>2303535</v>
      </c>
      <c r="J30" s="19">
        <v>2297145.9</v>
      </c>
      <c r="K30" s="19">
        <f t="shared" si="1"/>
        <v>99.722639334761567</v>
      </c>
      <c r="L30" s="19">
        <v>9903930</v>
      </c>
      <c r="M30" s="19">
        <v>9269444.4900000002</v>
      </c>
      <c r="N30" s="19">
        <f t="shared" si="3"/>
        <v>93.593598601767184</v>
      </c>
      <c r="T30" s="60">
        <v>9903930</v>
      </c>
      <c r="U30" s="60">
        <v>9269444.4900000002</v>
      </c>
    </row>
    <row r="31" spans="1:21" ht="15" customHeight="1" x14ac:dyDescent="0.2">
      <c r="A31" s="42">
        <v>322</v>
      </c>
      <c r="B31" s="18" t="s">
        <v>32</v>
      </c>
      <c r="C31" s="19">
        <v>109293766</v>
      </c>
      <c r="D31" s="19">
        <v>104020841.3</v>
      </c>
      <c r="E31" s="19">
        <f t="shared" si="2"/>
        <v>95.175457033843998</v>
      </c>
      <c r="F31" s="19">
        <v>11965740</v>
      </c>
      <c r="G31" s="19">
        <v>11877735.32</v>
      </c>
      <c r="H31" s="19">
        <f t="shared" si="0"/>
        <v>99.264527893803475</v>
      </c>
      <c r="I31" s="19">
        <v>2994810</v>
      </c>
      <c r="J31" s="19">
        <v>2919692.05</v>
      </c>
      <c r="K31" s="19">
        <f t="shared" si="1"/>
        <v>97.491729024545791</v>
      </c>
      <c r="L31" s="19">
        <v>12459000</v>
      </c>
      <c r="M31" s="19">
        <v>11934429.84</v>
      </c>
      <c r="N31" s="19">
        <f t="shared" si="3"/>
        <v>95.78962870214302</v>
      </c>
      <c r="O31"/>
      <c r="P31" t="s">
        <v>143</v>
      </c>
      <c r="Q31" t="s">
        <v>101</v>
      </c>
      <c r="R31" s="43">
        <v>1500</v>
      </c>
      <c r="S31" s="43">
        <v>650</v>
      </c>
      <c r="T31" s="60">
        <v>12459000</v>
      </c>
      <c r="U31" s="60">
        <v>11934429.84</v>
      </c>
    </row>
    <row r="32" spans="1:21" ht="15" customHeight="1" x14ac:dyDescent="0.2">
      <c r="A32" s="42">
        <v>323</v>
      </c>
      <c r="B32" s="18" t="s">
        <v>33</v>
      </c>
      <c r="C32" s="19">
        <v>136833370</v>
      </c>
      <c r="D32" s="19">
        <v>129972390.45</v>
      </c>
      <c r="E32" s="19">
        <f t="shared" si="2"/>
        <v>94.985887177959597</v>
      </c>
      <c r="F32" s="19">
        <v>14042196</v>
      </c>
      <c r="G32" s="19">
        <v>13883349.33</v>
      </c>
      <c r="H32" s="19">
        <f t="shared" si="0"/>
        <v>98.868790394322943</v>
      </c>
      <c r="I32" s="19">
        <v>2706344</v>
      </c>
      <c r="J32" s="19">
        <v>2405906.33</v>
      </c>
      <c r="K32" s="19">
        <f t="shared" si="1"/>
        <v>88.898762685009743</v>
      </c>
      <c r="L32" s="19">
        <v>26401227</v>
      </c>
      <c r="M32" s="19">
        <v>22887584.719999999</v>
      </c>
      <c r="N32" s="19">
        <f t="shared" si="3"/>
        <v>86.691367488336795</v>
      </c>
      <c r="O32"/>
      <c r="P32" t="s">
        <v>144</v>
      </c>
      <c r="Q32" t="s">
        <v>85</v>
      </c>
      <c r="R32" s="43">
        <v>16900</v>
      </c>
      <c r="S32" s="43">
        <v>8650</v>
      </c>
      <c r="T32" s="60">
        <v>26401227</v>
      </c>
      <c r="U32" s="60">
        <v>22887584.719999999</v>
      </c>
    </row>
    <row r="33" spans="1:21" ht="15" customHeight="1" x14ac:dyDescent="0.2">
      <c r="A33" s="42">
        <v>324</v>
      </c>
      <c r="B33" s="18" t="s">
        <v>34</v>
      </c>
      <c r="C33" s="19">
        <v>110350368</v>
      </c>
      <c r="D33" s="19">
        <v>104552068.84</v>
      </c>
      <c r="E33" s="19">
        <f t="shared" si="2"/>
        <v>94.74555521192282</v>
      </c>
      <c r="F33" s="19">
        <v>12510840</v>
      </c>
      <c r="G33" s="19">
        <v>12384725.119999999</v>
      </c>
      <c r="H33" s="19">
        <f t="shared" si="0"/>
        <v>98.991955136505609</v>
      </c>
      <c r="I33" s="19">
        <v>3247535</v>
      </c>
      <c r="J33" s="19">
        <v>2348806.29</v>
      </c>
      <c r="K33" s="19">
        <f t="shared" si="1"/>
        <v>72.325819121271991</v>
      </c>
      <c r="L33" s="19">
        <v>15777520</v>
      </c>
      <c r="M33" s="19">
        <v>15213091.109999999</v>
      </c>
      <c r="N33" s="19">
        <f t="shared" si="3"/>
        <v>96.422575347709909</v>
      </c>
      <c r="T33" s="60">
        <v>15777520</v>
      </c>
      <c r="U33" s="60">
        <v>15213091.109999999</v>
      </c>
    </row>
    <row r="34" spans="1:21" ht="15" customHeight="1" x14ac:dyDescent="0.2">
      <c r="A34" s="42">
        <v>325</v>
      </c>
      <c r="B34" s="18" t="s">
        <v>35</v>
      </c>
      <c r="C34" s="19">
        <v>76007390</v>
      </c>
      <c r="D34" s="19">
        <v>72110558.030000001</v>
      </c>
      <c r="E34" s="19">
        <f>D34/C34*100</f>
        <v>94.873088037886845</v>
      </c>
      <c r="F34" s="19">
        <v>8932400</v>
      </c>
      <c r="G34" s="19">
        <v>8622215.4199999999</v>
      </c>
      <c r="H34" s="19">
        <f t="shared" si="0"/>
        <v>96.527421745555515</v>
      </c>
      <c r="I34" s="19">
        <v>2315620</v>
      </c>
      <c r="J34" s="19">
        <v>1601197.32</v>
      </c>
      <c r="K34" s="19">
        <f t="shared" si="1"/>
        <v>69.147671897807072</v>
      </c>
      <c r="L34" s="19">
        <v>13599750</v>
      </c>
      <c r="M34" s="19">
        <v>11437943.359999999</v>
      </c>
      <c r="N34" s="19">
        <f t="shared" si="3"/>
        <v>84.104070736594423</v>
      </c>
      <c r="T34" s="60">
        <v>13599750</v>
      </c>
      <c r="U34" s="60">
        <v>11437943.359999999</v>
      </c>
    </row>
    <row r="35" spans="1:21" ht="18" customHeight="1" x14ac:dyDescent="0.2">
      <c r="A35" s="42">
        <v>326</v>
      </c>
      <c r="B35" s="18" t="s">
        <v>36</v>
      </c>
      <c r="C35" s="19">
        <v>140287920</v>
      </c>
      <c r="D35" s="19">
        <v>133371920.7</v>
      </c>
      <c r="E35" s="19">
        <f>D35/C35*100</f>
        <v>95.070139111051049</v>
      </c>
      <c r="F35" s="19">
        <v>15410639</v>
      </c>
      <c r="G35" s="19">
        <v>15261959.119999999</v>
      </c>
      <c r="H35" s="19">
        <f t="shared" si="0"/>
        <v>99.035212751398561</v>
      </c>
      <c r="I35" s="19">
        <v>3056555</v>
      </c>
      <c r="J35" s="19">
        <v>2812215</v>
      </c>
      <c r="K35" s="19">
        <f t="shared" si="1"/>
        <v>92.006032935772467</v>
      </c>
      <c r="L35" s="19">
        <v>20817570</v>
      </c>
      <c r="M35" s="19">
        <v>18938955.280000001</v>
      </c>
      <c r="N35" s="19">
        <f t="shared" si="3"/>
        <v>90.975821289420438</v>
      </c>
      <c r="T35" s="60">
        <v>20817570</v>
      </c>
      <c r="U35" s="60">
        <v>18938955.280000001</v>
      </c>
    </row>
    <row r="36" spans="1:21" ht="18" customHeight="1" x14ac:dyDescent="0.2">
      <c r="A36" s="42">
        <v>330</v>
      </c>
      <c r="B36" s="18" t="s">
        <v>91</v>
      </c>
      <c r="C36" s="19">
        <v>28500700</v>
      </c>
      <c r="D36" s="19">
        <v>27044340</v>
      </c>
      <c r="E36" s="19">
        <f>D36/C36*100</f>
        <v>94.890090418831818</v>
      </c>
      <c r="F36" s="19">
        <v>2649400</v>
      </c>
      <c r="G36" s="19">
        <v>2647300</v>
      </c>
      <c r="H36" s="19">
        <f>G36/F36*100</f>
        <v>99.920736770589571</v>
      </c>
      <c r="I36" s="19">
        <v>574795</v>
      </c>
      <c r="J36" s="19">
        <v>571200</v>
      </c>
      <c r="K36" s="19">
        <f t="shared" si="1"/>
        <v>99.374559625605656</v>
      </c>
      <c r="L36" s="19">
        <v>2636500</v>
      </c>
      <c r="M36" s="19">
        <v>2634144.14</v>
      </c>
      <c r="N36" s="19">
        <f t="shared" si="3"/>
        <v>99.910644414944059</v>
      </c>
      <c r="T36" s="60">
        <v>2636500</v>
      </c>
      <c r="U36" s="60">
        <v>2634144.14</v>
      </c>
    </row>
    <row r="37" spans="1:21" s="17" customFormat="1" ht="15" customHeight="1" x14ac:dyDescent="0.2">
      <c r="A37" s="66" t="s">
        <v>37</v>
      </c>
      <c r="B37" s="67"/>
      <c r="C37" s="41">
        <f>SUM(C11:C36)</f>
        <v>3316811458</v>
      </c>
      <c r="D37" s="41">
        <f>SUM(D11:D36)</f>
        <v>3168488848.1100006</v>
      </c>
      <c r="E37" s="41">
        <f>D37/C37*100</f>
        <v>95.528156732205801</v>
      </c>
      <c r="F37" s="41">
        <f>SUM(F11:F36)</f>
        <v>341502097</v>
      </c>
      <c r="G37" s="41">
        <f>SUM(G11:G36)</f>
        <v>335976076.23000002</v>
      </c>
      <c r="H37" s="41">
        <f>G37/F37*100</f>
        <v>98.381848656700939</v>
      </c>
      <c r="I37" s="41">
        <f>SUM(I11:I36)</f>
        <v>82156728</v>
      </c>
      <c r="J37" s="41">
        <f>SUM(J11:J36)</f>
        <v>77826503.909999996</v>
      </c>
      <c r="K37" s="41">
        <f>J37/I37*100</f>
        <v>94.729312868935097</v>
      </c>
      <c r="L37" s="41">
        <f>SUM(L11:L36)</f>
        <v>396849103</v>
      </c>
      <c r="M37" s="41">
        <f>SUM(M11:M36)</f>
        <v>368179291.46000004</v>
      </c>
      <c r="N37" s="41">
        <f t="shared" si="3"/>
        <v>92.775639072063115</v>
      </c>
      <c r="Q37" s="61"/>
      <c r="R37" s="61">
        <f>SUM(R12:R36)</f>
        <v>326852</v>
      </c>
      <c r="S37" s="61">
        <f>SUM(S12:S36)</f>
        <v>219423.02</v>
      </c>
      <c r="T37" s="61">
        <f>SUM(T11:T36)</f>
        <v>396849103</v>
      </c>
      <c r="U37" s="61">
        <f>SUM(U11:U36)</f>
        <v>368179291.46000004</v>
      </c>
    </row>
    <row r="38" spans="1:21" ht="12.75" customHeight="1" x14ac:dyDescent="0.2">
      <c r="A38" s="17" t="s">
        <v>146</v>
      </c>
      <c r="C38" s="21"/>
      <c r="D38" s="22"/>
      <c r="F38" s="21"/>
      <c r="G38" s="22"/>
      <c r="H38" s="23"/>
      <c r="I38" s="21"/>
      <c r="J38" s="21"/>
      <c r="K38" s="21"/>
      <c r="L38" s="21"/>
      <c r="M38" s="21"/>
      <c r="N38" s="22"/>
      <c r="O38" s="21"/>
      <c r="R38" s="60">
        <f>+R37+L37</f>
        <v>397175955</v>
      </c>
      <c r="S38" s="60">
        <f>+M37+S37</f>
        <v>368398714.48000002</v>
      </c>
    </row>
    <row r="39" spans="1:21" s="24" customFormat="1" ht="12.75" hidden="1" customHeight="1" x14ac:dyDescent="0.2">
      <c r="B39" s="25"/>
      <c r="C39" s="25">
        <v>779201000</v>
      </c>
      <c r="D39" s="26">
        <v>274466498.68000001</v>
      </c>
      <c r="E39" s="25"/>
      <c r="F39" s="26">
        <v>148867471</v>
      </c>
      <c r="G39" s="25">
        <v>100991915</v>
      </c>
      <c r="H39" s="26"/>
      <c r="I39" s="27">
        <v>26460009</v>
      </c>
      <c r="J39" s="27">
        <v>16580080</v>
      </c>
      <c r="K39" s="28"/>
      <c r="L39" s="27">
        <v>215923899</v>
      </c>
      <c r="M39" s="27">
        <v>50152716.280000001</v>
      </c>
      <c r="N39" s="29"/>
      <c r="O39" s="25"/>
      <c r="Q39" s="62"/>
      <c r="R39" s="62"/>
      <c r="S39" s="62"/>
      <c r="T39" s="62"/>
      <c r="U39" s="62"/>
    </row>
    <row r="40" spans="1:21" s="30" customFormat="1" ht="12.75" hidden="1" customHeight="1" x14ac:dyDescent="0.2">
      <c r="B40" s="31"/>
      <c r="C40" s="32">
        <f>+C37-C39</f>
        <v>2537610458</v>
      </c>
      <c r="D40" s="32">
        <f>+D37-D39</f>
        <v>2894022349.4300008</v>
      </c>
      <c r="E40" s="32"/>
      <c r="F40" s="32">
        <f>+F37-F39</f>
        <v>192634626</v>
      </c>
      <c r="G40" s="32">
        <f>+G37-G39</f>
        <v>234984161.23000002</v>
      </c>
      <c r="H40" s="32"/>
      <c r="I40" s="32">
        <f>+I37-I39</f>
        <v>55696719</v>
      </c>
      <c r="J40" s="32">
        <f>+J37-J39</f>
        <v>61246423.909999996</v>
      </c>
      <c r="K40" s="32"/>
      <c r="L40" s="32">
        <f>+L37-L39</f>
        <v>180925204</v>
      </c>
      <c r="M40" s="32">
        <f>+M37-M39</f>
        <v>318026575.18000007</v>
      </c>
      <c r="N40" s="32"/>
      <c r="O40" s="31"/>
      <c r="Q40" s="63"/>
      <c r="R40" s="63"/>
      <c r="S40" s="63"/>
      <c r="T40" s="63"/>
      <c r="U40" s="63"/>
    </row>
    <row r="41" spans="1:21" s="30" customFormat="1" ht="12.75" hidden="1" customHeight="1" x14ac:dyDescent="0.2">
      <c r="A41" s="33"/>
      <c r="B41" s="31"/>
      <c r="C41" s="34"/>
      <c r="D41" s="35"/>
      <c r="E41" s="34"/>
      <c r="F41" s="35"/>
      <c r="G41" s="34"/>
      <c r="H41" s="35"/>
      <c r="I41" s="33"/>
      <c r="J41" s="33"/>
      <c r="K41" s="33"/>
      <c r="L41" s="33"/>
      <c r="M41" s="33"/>
      <c r="N41" s="36"/>
      <c r="O41" s="31"/>
      <c r="Q41" s="63"/>
      <c r="R41" s="63"/>
      <c r="S41" s="63"/>
      <c r="T41" s="63"/>
      <c r="U41" s="63"/>
    </row>
    <row r="42" spans="1:21" ht="12.75" hidden="1" customHeight="1" x14ac:dyDescent="0.2">
      <c r="A42" s="21"/>
      <c r="B42" s="20"/>
      <c r="C42" s="37"/>
      <c r="D42" s="38"/>
      <c r="E42" s="37"/>
      <c r="F42" s="38"/>
      <c r="G42" s="37"/>
      <c r="H42" s="38"/>
      <c r="I42" s="37"/>
      <c r="J42" s="37"/>
      <c r="K42" s="37"/>
      <c r="L42" s="37"/>
      <c r="M42" s="37"/>
      <c r="N42" s="38"/>
      <c r="O42" s="20"/>
    </row>
    <row r="43" spans="1:21" s="50" customFormat="1" ht="12" hidden="1" x14ac:dyDescent="0.2">
      <c r="A43" s="47"/>
      <c r="B43" s="48"/>
      <c r="C43" s="47"/>
      <c r="D43" s="47">
        <v>470352615.75999999</v>
      </c>
      <c r="E43" s="47"/>
      <c r="F43" s="47"/>
      <c r="G43" s="47">
        <v>105980159.81</v>
      </c>
      <c r="H43" s="47"/>
      <c r="I43" s="48"/>
      <c r="J43" s="48">
        <v>17461805.32</v>
      </c>
      <c r="K43" s="48"/>
      <c r="L43" s="48"/>
      <c r="M43" s="48">
        <v>58583093.479999997</v>
      </c>
      <c r="N43" s="49"/>
      <c r="O43" s="47"/>
    </row>
    <row r="44" spans="1:21" ht="12.75" hidden="1" customHeight="1" x14ac:dyDescent="0.2">
      <c r="A44" s="20"/>
      <c r="B44" s="20"/>
      <c r="C44" s="51"/>
      <c r="D44" s="52">
        <f>+D37-D43</f>
        <v>2698136232.3500004</v>
      </c>
      <c r="E44" s="51"/>
      <c r="F44" s="52"/>
      <c r="G44" s="52">
        <f>+G37-G43</f>
        <v>229995916.42000002</v>
      </c>
      <c r="H44" s="52"/>
      <c r="I44" s="37"/>
      <c r="J44" s="52">
        <f>+J37-J43</f>
        <v>60364698.589999996</v>
      </c>
      <c r="K44" s="37"/>
      <c r="L44" s="37"/>
      <c r="M44" s="52">
        <f>+M37-M43</f>
        <v>309596197.98000002</v>
      </c>
      <c r="N44" s="38"/>
      <c r="O44" s="51"/>
    </row>
    <row r="45" spans="1:21" ht="12.75" hidden="1" customHeight="1" x14ac:dyDescent="0.2">
      <c r="A45" s="21"/>
      <c r="B45" s="20"/>
      <c r="C45" s="37"/>
      <c r="D45" s="38"/>
      <c r="E45" s="37"/>
      <c r="F45" s="38"/>
      <c r="G45" s="37"/>
      <c r="H45" s="38"/>
      <c r="I45" s="37"/>
      <c r="J45" s="37"/>
      <c r="K45" s="37"/>
      <c r="L45" s="37"/>
      <c r="M45" s="37"/>
      <c r="N45" s="38"/>
      <c r="O45" s="20"/>
    </row>
    <row r="46" spans="1:21" ht="12.75" hidden="1" customHeight="1" x14ac:dyDescent="0.2">
      <c r="A46" s="20"/>
      <c r="B46" s="21"/>
      <c r="C46" s="37"/>
      <c r="D46" s="38"/>
      <c r="E46" s="37"/>
      <c r="F46" s="38"/>
      <c r="G46" s="37"/>
      <c r="H46" s="38"/>
      <c r="I46" s="21"/>
      <c r="J46" s="21"/>
      <c r="K46" s="21"/>
      <c r="L46" s="21"/>
      <c r="M46" s="21"/>
      <c r="N46" s="22"/>
      <c r="O46" s="20"/>
    </row>
    <row r="47" spans="1:21" ht="12.75" customHeight="1" x14ac:dyDescent="0.2">
      <c r="C47" s="51"/>
      <c r="D47" s="51"/>
    </row>
    <row r="48" spans="1:21" s="64" customFormat="1" ht="12.75" customHeight="1" x14ac:dyDescent="0.2">
      <c r="Q48" s="65"/>
      <c r="R48" s="65"/>
      <c r="S48" s="65"/>
      <c r="T48" s="65"/>
      <c r="U48" s="65"/>
    </row>
    <row r="49" spans="17:21" s="64" customFormat="1" ht="12.75" customHeight="1" x14ac:dyDescent="0.2">
      <c r="Q49" s="65"/>
      <c r="R49" s="65"/>
      <c r="S49" s="65"/>
      <c r="T49" s="65"/>
      <c r="U49" s="65"/>
    </row>
    <row r="50" spans="17:21" s="64" customFormat="1" ht="12.75" customHeight="1" x14ac:dyDescent="0.2">
      <c r="Q50" s="65"/>
      <c r="R50" s="65"/>
      <c r="S50" s="65"/>
      <c r="T50" s="65"/>
      <c r="U50" s="65"/>
    </row>
  </sheetData>
  <mergeCells count="11">
    <mergeCell ref="A37:B37"/>
    <mergeCell ref="A4:N4"/>
    <mergeCell ref="A6:N6"/>
    <mergeCell ref="A7:N7"/>
    <mergeCell ref="A9:A10"/>
    <mergeCell ref="B9:B10"/>
    <mergeCell ref="C9:E9"/>
    <mergeCell ref="F9:H9"/>
    <mergeCell ref="I9:K9"/>
    <mergeCell ref="L9:N9"/>
    <mergeCell ref="A5:N5"/>
  </mergeCells>
  <printOptions horizontalCentered="1"/>
  <pageMargins left="0.15748031496062992" right="0.15748031496062992" top="0.62647058823529411" bottom="0.23622047244094491" header="0" footer="0"/>
  <pageSetup scale="71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29"/>
  <sheetViews>
    <sheetView topLeftCell="D1" workbookViewId="0">
      <selection activeCell="E36" sqref="E36"/>
    </sheetView>
  </sheetViews>
  <sheetFormatPr baseColWidth="10" defaultRowHeight="12.75" x14ac:dyDescent="0.2"/>
  <cols>
    <col min="1" max="1" width="11.42578125" style="57"/>
    <col min="2" max="2" width="13.5703125" style="57" bestFit="1" customWidth="1"/>
    <col min="3" max="3" width="94.42578125" style="57" customWidth="1"/>
    <col min="4" max="5" width="13.85546875" style="58" customWidth="1"/>
    <col min="6" max="6" width="5.7109375" style="57" customWidth="1"/>
    <col min="7" max="7" width="14.28515625" style="57" bestFit="1" customWidth="1"/>
    <col min="8" max="8" width="92.140625" style="57" bestFit="1" customWidth="1"/>
    <col min="9" max="9" width="6" style="57" bestFit="1" customWidth="1"/>
    <col min="10" max="11" width="11.42578125" style="57"/>
    <col min="12" max="13" width="13.85546875" style="57" bestFit="1" customWidth="1"/>
    <col min="14" max="257" width="11.42578125" style="57"/>
    <col min="258" max="258" width="13.5703125" style="57" bestFit="1" customWidth="1"/>
    <col min="259" max="259" width="94.42578125" style="57" customWidth="1"/>
    <col min="260" max="261" width="13.85546875" style="57" customWidth="1"/>
    <col min="262" max="262" width="5.7109375" style="57" customWidth="1"/>
    <col min="263" max="263" width="14.28515625" style="57" bestFit="1" customWidth="1"/>
    <col min="264" max="264" width="92.140625" style="57" bestFit="1" customWidth="1"/>
    <col min="265" max="265" width="6" style="57" bestFit="1" customWidth="1"/>
    <col min="266" max="267" width="11.42578125" style="57"/>
    <col min="268" max="269" width="13.85546875" style="57" bestFit="1" customWidth="1"/>
    <col min="270" max="513" width="11.42578125" style="57"/>
    <col min="514" max="514" width="13.5703125" style="57" bestFit="1" customWidth="1"/>
    <col min="515" max="515" width="94.42578125" style="57" customWidth="1"/>
    <col min="516" max="517" width="13.85546875" style="57" customWidth="1"/>
    <col min="518" max="518" width="5.7109375" style="57" customWidth="1"/>
    <col min="519" max="519" width="14.28515625" style="57" bestFit="1" customWidth="1"/>
    <col min="520" max="520" width="92.140625" style="57" bestFit="1" customWidth="1"/>
    <col min="521" max="521" width="6" style="57" bestFit="1" customWidth="1"/>
    <col min="522" max="523" width="11.42578125" style="57"/>
    <col min="524" max="525" width="13.85546875" style="57" bestFit="1" customWidth="1"/>
    <col min="526" max="769" width="11.42578125" style="57"/>
    <col min="770" max="770" width="13.5703125" style="57" bestFit="1" customWidth="1"/>
    <col min="771" max="771" width="94.42578125" style="57" customWidth="1"/>
    <col min="772" max="773" width="13.85546875" style="57" customWidth="1"/>
    <col min="774" max="774" width="5.7109375" style="57" customWidth="1"/>
    <col min="775" max="775" width="14.28515625" style="57" bestFit="1" customWidth="1"/>
    <col min="776" max="776" width="92.140625" style="57" bestFit="1" customWidth="1"/>
    <col min="777" max="777" width="6" style="57" bestFit="1" customWidth="1"/>
    <col min="778" max="779" width="11.42578125" style="57"/>
    <col min="780" max="781" width="13.85546875" style="57" bestFit="1" customWidth="1"/>
    <col min="782" max="1025" width="11.42578125" style="57"/>
    <col min="1026" max="1026" width="13.5703125" style="57" bestFit="1" customWidth="1"/>
    <col min="1027" max="1027" width="94.42578125" style="57" customWidth="1"/>
    <col min="1028" max="1029" width="13.85546875" style="57" customWidth="1"/>
    <col min="1030" max="1030" width="5.7109375" style="57" customWidth="1"/>
    <col min="1031" max="1031" width="14.28515625" style="57" bestFit="1" customWidth="1"/>
    <col min="1032" max="1032" width="92.140625" style="57" bestFit="1" customWidth="1"/>
    <col min="1033" max="1033" width="6" style="57" bestFit="1" customWidth="1"/>
    <col min="1034" max="1035" width="11.42578125" style="57"/>
    <col min="1036" max="1037" width="13.85546875" style="57" bestFit="1" customWidth="1"/>
    <col min="1038" max="1281" width="11.42578125" style="57"/>
    <col min="1282" max="1282" width="13.5703125" style="57" bestFit="1" customWidth="1"/>
    <col min="1283" max="1283" width="94.42578125" style="57" customWidth="1"/>
    <col min="1284" max="1285" width="13.85546875" style="57" customWidth="1"/>
    <col min="1286" max="1286" width="5.7109375" style="57" customWidth="1"/>
    <col min="1287" max="1287" width="14.28515625" style="57" bestFit="1" customWidth="1"/>
    <col min="1288" max="1288" width="92.140625" style="57" bestFit="1" customWidth="1"/>
    <col min="1289" max="1289" width="6" style="57" bestFit="1" customWidth="1"/>
    <col min="1290" max="1291" width="11.42578125" style="57"/>
    <col min="1292" max="1293" width="13.85546875" style="57" bestFit="1" customWidth="1"/>
    <col min="1294" max="1537" width="11.42578125" style="57"/>
    <col min="1538" max="1538" width="13.5703125" style="57" bestFit="1" customWidth="1"/>
    <col min="1539" max="1539" width="94.42578125" style="57" customWidth="1"/>
    <col min="1540" max="1541" width="13.85546875" style="57" customWidth="1"/>
    <col min="1542" max="1542" width="5.7109375" style="57" customWidth="1"/>
    <col min="1543" max="1543" width="14.28515625" style="57" bestFit="1" customWidth="1"/>
    <col min="1544" max="1544" width="92.140625" style="57" bestFit="1" customWidth="1"/>
    <col min="1545" max="1545" width="6" style="57" bestFit="1" customWidth="1"/>
    <col min="1546" max="1547" width="11.42578125" style="57"/>
    <col min="1548" max="1549" width="13.85546875" style="57" bestFit="1" customWidth="1"/>
    <col min="1550" max="1793" width="11.42578125" style="57"/>
    <col min="1794" max="1794" width="13.5703125" style="57" bestFit="1" customWidth="1"/>
    <col min="1795" max="1795" width="94.42578125" style="57" customWidth="1"/>
    <col min="1796" max="1797" width="13.85546875" style="57" customWidth="1"/>
    <col min="1798" max="1798" width="5.7109375" style="57" customWidth="1"/>
    <col min="1799" max="1799" width="14.28515625" style="57" bestFit="1" customWidth="1"/>
    <col min="1800" max="1800" width="92.140625" style="57" bestFit="1" customWidth="1"/>
    <col min="1801" max="1801" width="6" style="57" bestFit="1" customWidth="1"/>
    <col min="1802" max="1803" width="11.42578125" style="57"/>
    <col min="1804" max="1805" width="13.85546875" style="57" bestFit="1" customWidth="1"/>
    <col min="1806" max="2049" width="11.42578125" style="57"/>
    <col min="2050" max="2050" width="13.5703125" style="57" bestFit="1" customWidth="1"/>
    <col min="2051" max="2051" width="94.42578125" style="57" customWidth="1"/>
    <col min="2052" max="2053" width="13.85546875" style="57" customWidth="1"/>
    <col min="2054" max="2054" width="5.7109375" style="57" customWidth="1"/>
    <col min="2055" max="2055" width="14.28515625" style="57" bestFit="1" customWidth="1"/>
    <col min="2056" max="2056" width="92.140625" style="57" bestFit="1" customWidth="1"/>
    <col min="2057" max="2057" width="6" style="57" bestFit="1" customWidth="1"/>
    <col min="2058" max="2059" width="11.42578125" style="57"/>
    <col min="2060" max="2061" width="13.85546875" style="57" bestFit="1" customWidth="1"/>
    <col min="2062" max="2305" width="11.42578125" style="57"/>
    <col min="2306" max="2306" width="13.5703125" style="57" bestFit="1" customWidth="1"/>
    <col min="2307" max="2307" width="94.42578125" style="57" customWidth="1"/>
    <col min="2308" max="2309" width="13.85546875" style="57" customWidth="1"/>
    <col min="2310" max="2310" width="5.7109375" style="57" customWidth="1"/>
    <col min="2311" max="2311" width="14.28515625" style="57" bestFit="1" customWidth="1"/>
    <col min="2312" max="2312" width="92.140625" style="57" bestFit="1" customWidth="1"/>
    <col min="2313" max="2313" width="6" style="57" bestFit="1" customWidth="1"/>
    <col min="2314" max="2315" width="11.42578125" style="57"/>
    <col min="2316" max="2317" width="13.85546875" style="57" bestFit="1" customWidth="1"/>
    <col min="2318" max="2561" width="11.42578125" style="57"/>
    <col min="2562" max="2562" width="13.5703125" style="57" bestFit="1" customWidth="1"/>
    <col min="2563" max="2563" width="94.42578125" style="57" customWidth="1"/>
    <col min="2564" max="2565" width="13.85546875" style="57" customWidth="1"/>
    <col min="2566" max="2566" width="5.7109375" style="57" customWidth="1"/>
    <col min="2567" max="2567" width="14.28515625" style="57" bestFit="1" customWidth="1"/>
    <col min="2568" max="2568" width="92.140625" style="57" bestFit="1" customWidth="1"/>
    <col min="2569" max="2569" width="6" style="57" bestFit="1" customWidth="1"/>
    <col min="2570" max="2571" width="11.42578125" style="57"/>
    <col min="2572" max="2573" width="13.85546875" style="57" bestFit="1" customWidth="1"/>
    <col min="2574" max="2817" width="11.42578125" style="57"/>
    <col min="2818" max="2818" width="13.5703125" style="57" bestFit="1" customWidth="1"/>
    <col min="2819" max="2819" width="94.42578125" style="57" customWidth="1"/>
    <col min="2820" max="2821" width="13.85546875" style="57" customWidth="1"/>
    <col min="2822" max="2822" width="5.7109375" style="57" customWidth="1"/>
    <col min="2823" max="2823" width="14.28515625" style="57" bestFit="1" customWidth="1"/>
    <col min="2824" max="2824" width="92.140625" style="57" bestFit="1" customWidth="1"/>
    <col min="2825" max="2825" width="6" style="57" bestFit="1" customWidth="1"/>
    <col min="2826" max="2827" width="11.42578125" style="57"/>
    <col min="2828" max="2829" width="13.85546875" style="57" bestFit="1" customWidth="1"/>
    <col min="2830" max="3073" width="11.42578125" style="57"/>
    <col min="3074" max="3074" width="13.5703125" style="57" bestFit="1" customWidth="1"/>
    <col min="3075" max="3075" width="94.42578125" style="57" customWidth="1"/>
    <col min="3076" max="3077" width="13.85546875" style="57" customWidth="1"/>
    <col min="3078" max="3078" width="5.7109375" style="57" customWidth="1"/>
    <col min="3079" max="3079" width="14.28515625" style="57" bestFit="1" customWidth="1"/>
    <col min="3080" max="3080" width="92.140625" style="57" bestFit="1" customWidth="1"/>
    <col min="3081" max="3081" width="6" style="57" bestFit="1" customWidth="1"/>
    <col min="3082" max="3083" width="11.42578125" style="57"/>
    <col min="3084" max="3085" width="13.85546875" style="57" bestFit="1" customWidth="1"/>
    <col min="3086" max="3329" width="11.42578125" style="57"/>
    <col min="3330" max="3330" width="13.5703125" style="57" bestFit="1" customWidth="1"/>
    <col min="3331" max="3331" width="94.42578125" style="57" customWidth="1"/>
    <col min="3332" max="3333" width="13.85546875" style="57" customWidth="1"/>
    <col min="3334" max="3334" width="5.7109375" style="57" customWidth="1"/>
    <col min="3335" max="3335" width="14.28515625" style="57" bestFit="1" customWidth="1"/>
    <col min="3336" max="3336" width="92.140625" style="57" bestFit="1" customWidth="1"/>
    <col min="3337" max="3337" width="6" style="57" bestFit="1" customWidth="1"/>
    <col min="3338" max="3339" width="11.42578125" style="57"/>
    <col min="3340" max="3341" width="13.85546875" style="57" bestFit="1" customWidth="1"/>
    <col min="3342" max="3585" width="11.42578125" style="57"/>
    <col min="3586" max="3586" width="13.5703125" style="57" bestFit="1" customWidth="1"/>
    <col min="3587" max="3587" width="94.42578125" style="57" customWidth="1"/>
    <col min="3588" max="3589" width="13.85546875" style="57" customWidth="1"/>
    <col min="3590" max="3590" width="5.7109375" style="57" customWidth="1"/>
    <col min="3591" max="3591" width="14.28515625" style="57" bestFit="1" customWidth="1"/>
    <col min="3592" max="3592" width="92.140625" style="57" bestFit="1" customWidth="1"/>
    <col min="3593" max="3593" width="6" style="57" bestFit="1" customWidth="1"/>
    <col min="3594" max="3595" width="11.42578125" style="57"/>
    <col min="3596" max="3597" width="13.85546875" style="57" bestFit="1" customWidth="1"/>
    <col min="3598" max="3841" width="11.42578125" style="57"/>
    <col min="3842" max="3842" width="13.5703125" style="57" bestFit="1" customWidth="1"/>
    <col min="3843" max="3843" width="94.42578125" style="57" customWidth="1"/>
    <col min="3844" max="3845" width="13.85546875" style="57" customWidth="1"/>
    <col min="3846" max="3846" width="5.7109375" style="57" customWidth="1"/>
    <col min="3847" max="3847" width="14.28515625" style="57" bestFit="1" customWidth="1"/>
    <col min="3848" max="3848" width="92.140625" style="57" bestFit="1" customWidth="1"/>
    <col min="3849" max="3849" width="6" style="57" bestFit="1" customWidth="1"/>
    <col min="3850" max="3851" width="11.42578125" style="57"/>
    <col min="3852" max="3853" width="13.85546875" style="57" bestFit="1" customWidth="1"/>
    <col min="3854" max="4097" width="11.42578125" style="57"/>
    <col min="4098" max="4098" width="13.5703125" style="57" bestFit="1" customWidth="1"/>
    <col min="4099" max="4099" width="94.42578125" style="57" customWidth="1"/>
    <col min="4100" max="4101" width="13.85546875" style="57" customWidth="1"/>
    <col min="4102" max="4102" width="5.7109375" style="57" customWidth="1"/>
    <col min="4103" max="4103" width="14.28515625" style="57" bestFit="1" customWidth="1"/>
    <col min="4104" max="4104" width="92.140625" style="57" bestFit="1" customWidth="1"/>
    <col min="4105" max="4105" width="6" style="57" bestFit="1" customWidth="1"/>
    <col min="4106" max="4107" width="11.42578125" style="57"/>
    <col min="4108" max="4109" width="13.85546875" style="57" bestFit="1" customWidth="1"/>
    <col min="4110" max="4353" width="11.42578125" style="57"/>
    <col min="4354" max="4354" width="13.5703125" style="57" bestFit="1" customWidth="1"/>
    <col min="4355" max="4355" width="94.42578125" style="57" customWidth="1"/>
    <col min="4356" max="4357" width="13.85546875" style="57" customWidth="1"/>
    <col min="4358" max="4358" width="5.7109375" style="57" customWidth="1"/>
    <col min="4359" max="4359" width="14.28515625" style="57" bestFit="1" customWidth="1"/>
    <col min="4360" max="4360" width="92.140625" style="57" bestFit="1" customWidth="1"/>
    <col min="4361" max="4361" width="6" style="57" bestFit="1" customWidth="1"/>
    <col min="4362" max="4363" width="11.42578125" style="57"/>
    <col min="4364" max="4365" width="13.85546875" style="57" bestFit="1" customWidth="1"/>
    <col min="4366" max="4609" width="11.42578125" style="57"/>
    <col min="4610" max="4610" width="13.5703125" style="57" bestFit="1" customWidth="1"/>
    <col min="4611" max="4611" width="94.42578125" style="57" customWidth="1"/>
    <col min="4612" max="4613" width="13.85546875" style="57" customWidth="1"/>
    <col min="4614" max="4614" width="5.7109375" style="57" customWidth="1"/>
    <col min="4615" max="4615" width="14.28515625" style="57" bestFit="1" customWidth="1"/>
    <col min="4616" max="4616" width="92.140625" style="57" bestFit="1" customWidth="1"/>
    <col min="4617" max="4617" width="6" style="57" bestFit="1" customWidth="1"/>
    <col min="4618" max="4619" width="11.42578125" style="57"/>
    <col min="4620" max="4621" width="13.85546875" style="57" bestFit="1" customWidth="1"/>
    <col min="4622" max="4865" width="11.42578125" style="57"/>
    <col min="4866" max="4866" width="13.5703125" style="57" bestFit="1" customWidth="1"/>
    <col min="4867" max="4867" width="94.42578125" style="57" customWidth="1"/>
    <col min="4868" max="4869" width="13.85546875" style="57" customWidth="1"/>
    <col min="4870" max="4870" width="5.7109375" style="57" customWidth="1"/>
    <col min="4871" max="4871" width="14.28515625" style="57" bestFit="1" customWidth="1"/>
    <col min="4872" max="4872" width="92.140625" style="57" bestFit="1" customWidth="1"/>
    <col min="4873" max="4873" width="6" style="57" bestFit="1" customWidth="1"/>
    <col min="4874" max="4875" width="11.42578125" style="57"/>
    <col min="4876" max="4877" width="13.85546875" style="57" bestFit="1" customWidth="1"/>
    <col min="4878" max="5121" width="11.42578125" style="57"/>
    <col min="5122" max="5122" width="13.5703125" style="57" bestFit="1" customWidth="1"/>
    <col min="5123" max="5123" width="94.42578125" style="57" customWidth="1"/>
    <col min="5124" max="5125" width="13.85546875" style="57" customWidth="1"/>
    <col min="5126" max="5126" width="5.7109375" style="57" customWidth="1"/>
    <col min="5127" max="5127" width="14.28515625" style="57" bestFit="1" customWidth="1"/>
    <col min="5128" max="5128" width="92.140625" style="57" bestFit="1" customWidth="1"/>
    <col min="5129" max="5129" width="6" style="57" bestFit="1" customWidth="1"/>
    <col min="5130" max="5131" width="11.42578125" style="57"/>
    <col min="5132" max="5133" width="13.85546875" style="57" bestFit="1" customWidth="1"/>
    <col min="5134" max="5377" width="11.42578125" style="57"/>
    <col min="5378" max="5378" width="13.5703125" style="57" bestFit="1" customWidth="1"/>
    <col min="5379" max="5379" width="94.42578125" style="57" customWidth="1"/>
    <col min="5380" max="5381" width="13.85546875" style="57" customWidth="1"/>
    <col min="5382" max="5382" width="5.7109375" style="57" customWidth="1"/>
    <col min="5383" max="5383" width="14.28515625" style="57" bestFit="1" customWidth="1"/>
    <col min="5384" max="5384" width="92.140625" style="57" bestFit="1" customWidth="1"/>
    <col min="5385" max="5385" width="6" style="57" bestFit="1" customWidth="1"/>
    <col min="5386" max="5387" width="11.42578125" style="57"/>
    <col min="5388" max="5389" width="13.85546875" style="57" bestFit="1" customWidth="1"/>
    <col min="5390" max="5633" width="11.42578125" style="57"/>
    <col min="5634" max="5634" width="13.5703125" style="57" bestFit="1" customWidth="1"/>
    <col min="5635" max="5635" width="94.42578125" style="57" customWidth="1"/>
    <col min="5636" max="5637" width="13.85546875" style="57" customWidth="1"/>
    <col min="5638" max="5638" width="5.7109375" style="57" customWidth="1"/>
    <col min="5639" max="5639" width="14.28515625" style="57" bestFit="1" customWidth="1"/>
    <col min="5640" max="5640" width="92.140625" style="57" bestFit="1" customWidth="1"/>
    <col min="5641" max="5641" width="6" style="57" bestFit="1" customWidth="1"/>
    <col min="5642" max="5643" width="11.42578125" style="57"/>
    <col min="5644" max="5645" width="13.85546875" style="57" bestFit="1" customWidth="1"/>
    <col min="5646" max="5889" width="11.42578125" style="57"/>
    <col min="5890" max="5890" width="13.5703125" style="57" bestFit="1" customWidth="1"/>
    <col min="5891" max="5891" width="94.42578125" style="57" customWidth="1"/>
    <col min="5892" max="5893" width="13.85546875" style="57" customWidth="1"/>
    <col min="5894" max="5894" width="5.7109375" style="57" customWidth="1"/>
    <col min="5895" max="5895" width="14.28515625" style="57" bestFit="1" customWidth="1"/>
    <col min="5896" max="5896" width="92.140625" style="57" bestFit="1" customWidth="1"/>
    <col min="5897" max="5897" width="6" style="57" bestFit="1" customWidth="1"/>
    <col min="5898" max="5899" width="11.42578125" style="57"/>
    <col min="5900" max="5901" width="13.85546875" style="57" bestFit="1" customWidth="1"/>
    <col min="5902" max="6145" width="11.42578125" style="57"/>
    <col min="6146" max="6146" width="13.5703125" style="57" bestFit="1" customWidth="1"/>
    <col min="6147" max="6147" width="94.42578125" style="57" customWidth="1"/>
    <col min="6148" max="6149" width="13.85546875" style="57" customWidth="1"/>
    <col min="6150" max="6150" width="5.7109375" style="57" customWidth="1"/>
    <col min="6151" max="6151" width="14.28515625" style="57" bestFit="1" customWidth="1"/>
    <col min="6152" max="6152" width="92.140625" style="57" bestFit="1" customWidth="1"/>
    <col min="6153" max="6153" width="6" style="57" bestFit="1" customWidth="1"/>
    <col min="6154" max="6155" width="11.42578125" style="57"/>
    <col min="6156" max="6157" width="13.85546875" style="57" bestFit="1" customWidth="1"/>
    <col min="6158" max="6401" width="11.42578125" style="57"/>
    <col min="6402" max="6402" width="13.5703125" style="57" bestFit="1" customWidth="1"/>
    <col min="6403" max="6403" width="94.42578125" style="57" customWidth="1"/>
    <col min="6404" max="6405" width="13.85546875" style="57" customWidth="1"/>
    <col min="6406" max="6406" width="5.7109375" style="57" customWidth="1"/>
    <col min="6407" max="6407" width="14.28515625" style="57" bestFit="1" customWidth="1"/>
    <col min="6408" max="6408" width="92.140625" style="57" bestFit="1" customWidth="1"/>
    <col min="6409" max="6409" width="6" style="57" bestFit="1" customWidth="1"/>
    <col min="6410" max="6411" width="11.42578125" style="57"/>
    <col min="6412" max="6413" width="13.85546875" style="57" bestFit="1" customWidth="1"/>
    <col min="6414" max="6657" width="11.42578125" style="57"/>
    <col min="6658" max="6658" width="13.5703125" style="57" bestFit="1" customWidth="1"/>
    <col min="6659" max="6659" width="94.42578125" style="57" customWidth="1"/>
    <col min="6660" max="6661" width="13.85546875" style="57" customWidth="1"/>
    <col min="6662" max="6662" width="5.7109375" style="57" customWidth="1"/>
    <col min="6663" max="6663" width="14.28515625" style="57" bestFit="1" customWidth="1"/>
    <col min="6664" max="6664" width="92.140625" style="57" bestFit="1" customWidth="1"/>
    <col min="6665" max="6665" width="6" style="57" bestFit="1" customWidth="1"/>
    <col min="6666" max="6667" width="11.42578125" style="57"/>
    <col min="6668" max="6669" width="13.85546875" style="57" bestFit="1" customWidth="1"/>
    <col min="6670" max="6913" width="11.42578125" style="57"/>
    <col min="6914" max="6914" width="13.5703125" style="57" bestFit="1" customWidth="1"/>
    <col min="6915" max="6915" width="94.42578125" style="57" customWidth="1"/>
    <col min="6916" max="6917" width="13.85546875" style="57" customWidth="1"/>
    <col min="6918" max="6918" width="5.7109375" style="57" customWidth="1"/>
    <col min="6919" max="6919" width="14.28515625" style="57" bestFit="1" customWidth="1"/>
    <col min="6920" max="6920" width="92.140625" style="57" bestFit="1" customWidth="1"/>
    <col min="6921" max="6921" width="6" style="57" bestFit="1" customWidth="1"/>
    <col min="6922" max="6923" width="11.42578125" style="57"/>
    <col min="6924" max="6925" width="13.85546875" style="57" bestFit="1" customWidth="1"/>
    <col min="6926" max="7169" width="11.42578125" style="57"/>
    <col min="7170" max="7170" width="13.5703125" style="57" bestFit="1" customWidth="1"/>
    <col min="7171" max="7171" width="94.42578125" style="57" customWidth="1"/>
    <col min="7172" max="7173" width="13.85546875" style="57" customWidth="1"/>
    <col min="7174" max="7174" width="5.7109375" style="57" customWidth="1"/>
    <col min="7175" max="7175" width="14.28515625" style="57" bestFit="1" customWidth="1"/>
    <col min="7176" max="7176" width="92.140625" style="57" bestFit="1" customWidth="1"/>
    <col min="7177" max="7177" width="6" style="57" bestFit="1" customWidth="1"/>
    <col min="7178" max="7179" width="11.42578125" style="57"/>
    <col min="7180" max="7181" width="13.85546875" style="57" bestFit="1" customWidth="1"/>
    <col min="7182" max="7425" width="11.42578125" style="57"/>
    <col min="7426" max="7426" width="13.5703125" style="57" bestFit="1" customWidth="1"/>
    <col min="7427" max="7427" width="94.42578125" style="57" customWidth="1"/>
    <col min="7428" max="7429" width="13.85546875" style="57" customWidth="1"/>
    <col min="7430" max="7430" width="5.7109375" style="57" customWidth="1"/>
    <col min="7431" max="7431" width="14.28515625" style="57" bestFit="1" customWidth="1"/>
    <col min="7432" max="7432" width="92.140625" style="57" bestFit="1" customWidth="1"/>
    <col min="7433" max="7433" width="6" style="57" bestFit="1" customWidth="1"/>
    <col min="7434" max="7435" width="11.42578125" style="57"/>
    <col min="7436" max="7437" width="13.85546875" style="57" bestFit="1" customWidth="1"/>
    <col min="7438" max="7681" width="11.42578125" style="57"/>
    <col min="7682" max="7682" width="13.5703125" style="57" bestFit="1" customWidth="1"/>
    <col min="7683" max="7683" width="94.42578125" style="57" customWidth="1"/>
    <col min="7684" max="7685" width="13.85546875" style="57" customWidth="1"/>
    <col min="7686" max="7686" width="5.7109375" style="57" customWidth="1"/>
    <col min="7687" max="7687" width="14.28515625" style="57" bestFit="1" customWidth="1"/>
    <col min="7688" max="7688" width="92.140625" style="57" bestFit="1" customWidth="1"/>
    <col min="7689" max="7689" width="6" style="57" bestFit="1" customWidth="1"/>
    <col min="7690" max="7691" width="11.42578125" style="57"/>
    <col min="7692" max="7693" width="13.85546875" style="57" bestFit="1" customWidth="1"/>
    <col min="7694" max="7937" width="11.42578125" style="57"/>
    <col min="7938" max="7938" width="13.5703125" style="57" bestFit="1" customWidth="1"/>
    <col min="7939" max="7939" width="94.42578125" style="57" customWidth="1"/>
    <col min="7940" max="7941" width="13.85546875" style="57" customWidth="1"/>
    <col min="7942" max="7942" width="5.7109375" style="57" customWidth="1"/>
    <col min="7943" max="7943" width="14.28515625" style="57" bestFit="1" customWidth="1"/>
    <col min="7944" max="7944" width="92.140625" style="57" bestFit="1" customWidth="1"/>
    <col min="7945" max="7945" width="6" style="57" bestFit="1" customWidth="1"/>
    <col min="7946" max="7947" width="11.42578125" style="57"/>
    <col min="7948" max="7949" width="13.85546875" style="57" bestFit="1" customWidth="1"/>
    <col min="7950" max="8193" width="11.42578125" style="57"/>
    <col min="8194" max="8194" width="13.5703125" style="57" bestFit="1" customWidth="1"/>
    <col min="8195" max="8195" width="94.42578125" style="57" customWidth="1"/>
    <col min="8196" max="8197" width="13.85546875" style="57" customWidth="1"/>
    <col min="8198" max="8198" width="5.7109375" style="57" customWidth="1"/>
    <col min="8199" max="8199" width="14.28515625" style="57" bestFit="1" customWidth="1"/>
    <col min="8200" max="8200" width="92.140625" style="57" bestFit="1" customWidth="1"/>
    <col min="8201" max="8201" width="6" style="57" bestFit="1" customWidth="1"/>
    <col min="8202" max="8203" width="11.42578125" style="57"/>
    <col min="8204" max="8205" width="13.85546875" style="57" bestFit="1" customWidth="1"/>
    <col min="8206" max="8449" width="11.42578125" style="57"/>
    <col min="8450" max="8450" width="13.5703125" style="57" bestFit="1" customWidth="1"/>
    <col min="8451" max="8451" width="94.42578125" style="57" customWidth="1"/>
    <col min="8452" max="8453" width="13.85546875" style="57" customWidth="1"/>
    <col min="8454" max="8454" width="5.7109375" style="57" customWidth="1"/>
    <col min="8455" max="8455" width="14.28515625" style="57" bestFit="1" customWidth="1"/>
    <col min="8456" max="8456" width="92.140625" style="57" bestFit="1" customWidth="1"/>
    <col min="8457" max="8457" width="6" style="57" bestFit="1" customWidth="1"/>
    <col min="8458" max="8459" width="11.42578125" style="57"/>
    <col min="8460" max="8461" width="13.85546875" style="57" bestFit="1" customWidth="1"/>
    <col min="8462" max="8705" width="11.42578125" style="57"/>
    <col min="8706" max="8706" width="13.5703125" style="57" bestFit="1" customWidth="1"/>
    <col min="8707" max="8707" width="94.42578125" style="57" customWidth="1"/>
    <col min="8708" max="8709" width="13.85546875" style="57" customWidth="1"/>
    <col min="8710" max="8710" width="5.7109375" style="57" customWidth="1"/>
    <col min="8711" max="8711" width="14.28515625" style="57" bestFit="1" customWidth="1"/>
    <col min="8712" max="8712" width="92.140625" style="57" bestFit="1" customWidth="1"/>
    <col min="8713" max="8713" width="6" style="57" bestFit="1" customWidth="1"/>
    <col min="8714" max="8715" width="11.42578125" style="57"/>
    <col min="8716" max="8717" width="13.85546875" style="57" bestFit="1" customWidth="1"/>
    <col min="8718" max="8961" width="11.42578125" style="57"/>
    <col min="8962" max="8962" width="13.5703125" style="57" bestFit="1" customWidth="1"/>
    <col min="8963" max="8963" width="94.42578125" style="57" customWidth="1"/>
    <col min="8964" max="8965" width="13.85546875" style="57" customWidth="1"/>
    <col min="8966" max="8966" width="5.7109375" style="57" customWidth="1"/>
    <col min="8967" max="8967" width="14.28515625" style="57" bestFit="1" customWidth="1"/>
    <col min="8968" max="8968" width="92.140625" style="57" bestFit="1" customWidth="1"/>
    <col min="8969" max="8969" width="6" style="57" bestFit="1" customWidth="1"/>
    <col min="8970" max="8971" width="11.42578125" style="57"/>
    <col min="8972" max="8973" width="13.85546875" style="57" bestFit="1" customWidth="1"/>
    <col min="8974" max="9217" width="11.42578125" style="57"/>
    <col min="9218" max="9218" width="13.5703125" style="57" bestFit="1" customWidth="1"/>
    <col min="9219" max="9219" width="94.42578125" style="57" customWidth="1"/>
    <col min="9220" max="9221" width="13.85546875" style="57" customWidth="1"/>
    <col min="9222" max="9222" width="5.7109375" style="57" customWidth="1"/>
    <col min="9223" max="9223" width="14.28515625" style="57" bestFit="1" customWidth="1"/>
    <col min="9224" max="9224" width="92.140625" style="57" bestFit="1" customWidth="1"/>
    <col min="9225" max="9225" width="6" style="57" bestFit="1" customWidth="1"/>
    <col min="9226" max="9227" width="11.42578125" style="57"/>
    <col min="9228" max="9229" width="13.85546875" style="57" bestFit="1" customWidth="1"/>
    <col min="9230" max="9473" width="11.42578125" style="57"/>
    <col min="9474" max="9474" width="13.5703125" style="57" bestFit="1" customWidth="1"/>
    <col min="9475" max="9475" width="94.42578125" style="57" customWidth="1"/>
    <col min="9476" max="9477" width="13.85546875" style="57" customWidth="1"/>
    <col min="9478" max="9478" width="5.7109375" style="57" customWidth="1"/>
    <col min="9479" max="9479" width="14.28515625" style="57" bestFit="1" customWidth="1"/>
    <col min="9480" max="9480" width="92.140625" style="57" bestFit="1" customWidth="1"/>
    <col min="9481" max="9481" width="6" style="57" bestFit="1" customWidth="1"/>
    <col min="9482" max="9483" width="11.42578125" style="57"/>
    <col min="9484" max="9485" width="13.85546875" style="57" bestFit="1" customWidth="1"/>
    <col min="9486" max="9729" width="11.42578125" style="57"/>
    <col min="9730" max="9730" width="13.5703125" style="57" bestFit="1" customWidth="1"/>
    <col min="9731" max="9731" width="94.42578125" style="57" customWidth="1"/>
    <col min="9732" max="9733" width="13.85546875" style="57" customWidth="1"/>
    <col min="9734" max="9734" width="5.7109375" style="57" customWidth="1"/>
    <col min="9735" max="9735" width="14.28515625" style="57" bestFit="1" customWidth="1"/>
    <col min="9736" max="9736" width="92.140625" style="57" bestFit="1" customWidth="1"/>
    <col min="9737" max="9737" width="6" style="57" bestFit="1" customWidth="1"/>
    <col min="9738" max="9739" width="11.42578125" style="57"/>
    <col min="9740" max="9741" width="13.85546875" style="57" bestFit="1" customWidth="1"/>
    <col min="9742" max="9985" width="11.42578125" style="57"/>
    <col min="9986" max="9986" width="13.5703125" style="57" bestFit="1" customWidth="1"/>
    <col min="9987" max="9987" width="94.42578125" style="57" customWidth="1"/>
    <col min="9988" max="9989" width="13.85546875" style="57" customWidth="1"/>
    <col min="9990" max="9990" width="5.7109375" style="57" customWidth="1"/>
    <col min="9991" max="9991" width="14.28515625" style="57" bestFit="1" customWidth="1"/>
    <col min="9992" max="9992" width="92.140625" style="57" bestFit="1" customWidth="1"/>
    <col min="9993" max="9993" width="6" style="57" bestFit="1" customWidth="1"/>
    <col min="9994" max="9995" width="11.42578125" style="57"/>
    <col min="9996" max="9997" width="13.85546875" style="57" bestFit="1" customWidth="1"/>
    <col min="9998" max="10241" width="11.42578125" style="57"/>
    <col min="10242" max="10242" width="13.5703125" style="57" bestFit="1" customWidth="1"/>
    <col min="10243" max="10243" width="94.42578125" style="57" customWidth="1"/>
    <col min="10244" max="10245" width="13.85546875" style="57" customWidth="1"/>
    <col min="10246" max="10246" width="5.7109375" style="57" customWidth="1"/>
    <col min="10247" max="10247" width="14.28515625" style="57" bestFit="1" customWidth="1"/>
    <col min="10248" max="10248" width="92.140625" style="57" bestFit="1" customWidth="1"/>
    <col min="10249" max="10249" width="6" style="57" bestFit="1" customWidth="1"/>
    <col min="10250" max="10251" width="11.42578125" style="57"/>
    <col min="10252" max="10253" width="13.85546875" style="57" bestFit="1" customWidth="1"/>
    <col min="10254" max="10497" width="11.42578125" style="57"/>
    <col min="10498" max="10498" width="13.5703125" style="57" bestFit="1" customWidth="1"/>
    <col min="10499" max="10499" width="94.42578125" style="57" customWidth="1"/>
    <col min="10500" max="10501" width="13.85546875" style="57" customWidth="1"/>
    <col min="10502" max="10502" width="5.7109375" style="57" customWidth="1"/>
    <col min="10503" max="10503" width="14.28515625" style="57" bestFit="1" customWidth="1"/>
    <col min="10504" max="10504" width="92.140625" style="57" bestFit="1" customWidth="1"/>
    <col min="10505" max="10505" width="6" style="57" bestFit="1" customWidth="1"/>
    <col min="10506" max="10507" width="11.42578125" style="57"/>
    <col min="10508" max="10509" width="13.85546875" style="57" bestFit="1" customWidth="1"/>
    <col min="10510" max="10753" width="11.42578125" style="57"/>
    <col min="10754" max="10754" width="13.5703125" style="57" bestFit="1" customWidth="1"/>
    <col min="10755" max="10755" width="94.42578125" style="57" customWidth="1"/>
    <col min="10756" max="10757" width="13.85546875" style="57" customWidth="1"/>
    <col min="10758" max="10758" width="5.7109375" style="57" customWidth="1"/>
    <col min="10759" max="10759" width="14.28515625" style="57" bestFit="1" customWidth="1"/>
    <col min="10760" max="10760" width="92.140625" style="57" bestFit="1" customWidth="1"/>
    <col min="10761" max="10761" width="6" style="57" bestFit="1" customWidth="1"/>
    <col min="10762" max="10763" width="11.42578125" style="57"/>
    <col min="10764" max="10765" width="13.85546875" style="57" bestFit="1" customWidth="1"/>
    <col min="10766" max="11009" width="11.42578125" style="57"/>
    <col min="11010" max="11010" width="13.5703125" style="57" bestFit="1" customWidth="1"/>
    <col min="11011" max="11011" width="94.42578125" style="57" customWidth="1"/>
    <col min="11012" max="11013" width="13.85546875" style="57" customWidth="1"/>
    <col min="11014" max="11014" width="5.7109375" style="57" customWidth="1"/>
    <col min="11015" max="11015" width="14.28515625" style="57" bestFit="1" customWidth="1"/>
    <col min="11016" max="11016" width="92.140625" style="57" bestFit="1" customWidth="1"/>
    <col min="11017" max="11017" width="6" style="57" bestFit="1" customWidth="1"/>
    <col min="11018" max="11019" width="11.42578125" style="57"/>
    <col min="11020" max="11021" width="13.85546875" style="57" bestFit="1" customWidth="1"/>
    <col min="11022" max="11265" width="11.42578125" style="57"/>
    <col min="11266" max="11266" width="13.5703125" style="57" bestFit="1" customWidth="1"/>
    <col min="11267" max="11267" width="94.42578125" style="57" customWidth="1"/>
    <col min="11268" max="11269" width="13.85546875" style="57" customWidth="1"/>
    <col min="11270" max="11270" width="5.7109375" style="57" customWidth="1"/>
    <col min="11271" max="11271" width="14.28515625" style="57" bestFit="1" customWidth="1"/>
    <col min="11272" max="11272" width="92.140625" style="57" bestFit="1" customWidth="1"/>
    <col min="11273" max="11273" width="6" style="57" bestFit="1" customWidth="1"/>
    <col min="11274" max="11275" width="11.42578125" style="57"/>
    <col min="11276" max="11277" width="13.85546875" style="57" bestFit="1" customWidth="1"/>
    <col min="11278" max="11521" width="11.42578125" style="57"/>
    <col min="11522" max="11522" width="13.5703125" style="57" bestFit="1" customWidth="1"/>
    <col min="11523" max="11523" width="94.42578125" style="57" customWidth="1"/>
    <col min="11524" max="11525" width="13.85546875" style="57" customWidth="1"/>
    <col min="11526" max="11526" width="5.7109375" style="57" customWidth="1"/>
    <col min="11527" max="11527" width="14.28515625" style="57" bestFit="1" customWidth="1"/>
    <col min="11528" max="11528" width="92.140625" style="57" bestFit="1" customWidth="1"/>
    <col min="11529" max="11529" width="6" style="57" bestFit="1" customWidth="1"/>
    <col min="11530" max="11531" width="11.42578125" style="57"/>
    <col min="11532" max="11533" width="13.85546875" style="57" bestFit="1" customWidth="1"/>
    <col min="11534" max="11777" width="11.42578125" style="57"/>
    <col min="11778" max="11778" width="13.5703125" style="57" bestFit="1" customWidth="1"/>
    <col min="11779" max="11779" width="94.42578125" style="57" customWidth="1"/>
    <col min="11780" max="11781" width="13.85546875" style="57" customWidth="1"/>
    <col min="11782" max="11782" width="5.7109375" style="57" customWidth="1"/>
    <col min="11783" max="11783" width="14.28515625" style="57" bestFit="1" customWidth="1"/>
    <col min="11784" max="11784" width="92.140625" style="57" bestFit="1" customWidth="1"/>
    <col min="11785" max="11785" width="6" style="57" bestFit="1" customWidth="1"/>
    <col min="11786" max="11787" width="11.42578125" style="57"/>
    <col min="11788" max="11789" width="13.85546875" style="57" bestFit="1" customWidth="1"/>
    <col min="11790" max="12033" width="11.42578125" style="57"/>
    <col min="12034" max="12034" width="13.5703125" style="57" bestFit="1" customWidth="1"/>
    <col min="12035" max="12035" width="94.42578125" style="57" customWidth="1"/>
    <col min="12036" max="12037" width="13.85546875" style="57" customWidth="1"/>
    <col min="12038" max="12038" width="5.7109375" style="57" customWidth="1"/>
    <col min="12039" max="12039" width="14.28515625" style="57" bestFit="1" customWidth="1"/>
    <col min="12040" max="12040" width="92.140625" style="57" bestFit="1" customWidth="1"/>
    <col min="12041" max="12041" width="6" style="57" bestFit="1" customWidth="1"/>
    <col min="12042" max="12043" width="11.42578125" style="57"/>
    <col min="12044" max="12045" width="13.85546875" style="57" bestFit="1" customWidth="1"/>
    <col min="12046" max="12289" width="11.42578125" style="57"/>
    <col min="12290" max="12290" width="13.5703125" style="57" bestFit="1" customWidth="1"/>
    <col min="12291" max="12291" width="94.42578125" style="57" customWidth="1"/>
    <col min="12292" max="12293" width="13.85546875" style="57" customWidth="1"/>
    <col min="12294" max="12294" width="5.7109375" style="57" customWidth="1"/>
    <col min="12295" max="12295" width="14.28515625" style="57" bestFit="1" customWidth="1"/>
    <col min="12296" max="12296" width="92.140625" style="57" bestFit="1" customWidth="1"/>
    <col min="12297" max="12297" width="6" style="57" bestFit="1" customWidth="1"/>
    <col min="12298" max="12299" width="11.42578125" style="57"/>
    <col min="12300" max="12301" width="13.85546875" style="57" bestFit="1" customWidth="1"/>
    <col min="12302" max="12545" width="11.42578125" style="57"/>
    <col min="12546" max="12546" width="13.5703125" style="57" bestFit="1" customWidth="1"/>
    <col min="12547" max="12547" width="94.42578125" style="57" customWidth="1"/>
    <col min="12548" max="12549" width="13.85546875" style="57" customWidth="1"/>
    <col min="12550" max="12550" width="5.7109375" style="57" customWidth="1"/>
    <col min="12551" max="12551" width="14.28515625" style="57" bestFit="1" customWidth="1"/>
    <col min="12552" max="12552" width="92.140625" style="57" bestFit="1" customWidth="1"/>
    <col min="12553" max="12553" width="6" style="57" bestFit="1" customWidth="1"/>
    <col min="12554" max="12555" width="11.42578125" style="57"/>
    <col min="12556" max="12557" width="13.85546875" style="57" bestFit="1" customWidth="1"/>
    <col min="12558" max="12801" width="11.42578125" style="57"/>
    <col min="12802" max="12802" width="13.5703125" style="57" bestFit="1" customWidth="1"/>
    <col min="12803" max="12803" width="94.42578125" style="57" customWidth="1"/>
    <col min="12804" max="12805" width="13.85546875" style="57" customWidth="1"/>
    <col min="12806" max="12806" width="5.7109375" style="57" customWidth="1"/>
    <col min="12807" max="12807" width="14.28515625" style="57" bestFit="1" customWidth="1"/>
    <col min="12808" max="12808" width="92.140625" style="57" bestFit="1" customWidth="1"/>
    <col min="12809" max="12809" width="6" style="57" bestFit="1" customWidth="1"/>
    <col min="12810" max="12811" width="11.42578125" style="57"/>
    <col min="12812" max="12813" width="13.85546875" style="57" bestFit="1" customWidth="1"/>
    <col min="12814" max="13057" width="11.42578125" style="57"/>
    <col min="13058" max="13058" width="13.5703125" style="57" bestFit="1" customWidth="1"/>
    <col min="13059" max="13059" width="94.42578125" style="57" customWidth="1"/>
    <col min="13060" max="13061" width="13.85546875" style="57" customWidth="1"/>
    <col min="13062" max="13062" width="5.7109375" style="57" customWidth="1"/>
    <col min="13063" max="13063" width="14.28515625" style="57" bestFit="1" customWidth="1"/>
    <col min="13064" max="13064" width="92.140625" style="57" bestFit="1" customWidth="1"/>
    <col min="13065" max="13065" width="6" style="57" bestFit="1" customWidth="1"/>
    <col min="13066" max="13067" width="11.42578125" style="57"/>
    <col min="13068" max="13069" width="13.85546875" style="57" bestFit="1" customWidth="1"/>
    <col min="13070" max="13313" width="11.42578125" style="57"/>
    <col min="13314" max="13314" width="13.5703125" style="57" bestFit="1" customWidth="1"/>
    <col min="13315" max="13315" width="94.42578125" style="57" customWidth="1"/>
    <col min="13316" max="13317" width="13.85546875" style="57" customWidth="1"/>
    <col min="13318" max="13318" width="5.7109375" style="57" customWidth="1"/>
    <col min="13319" max="13319" width="14.28515625" style="57" bestFit="1" customWidth="1"/>
    <col min="13320" max="13320" width="92.140625" style="57" bestFit="1" customWidth="1"/>
    <col min="13321" max="13321" width="6" style="57" bestFit="1" customWidth="1"/>
    <col min="13322" max="13323" width="11.42578125" style="57"/>
    <col min="13324" max="13325" width="13.85546875" style="57" bestFit="1" customWidth="1"/>
    <col min="13326" max="13569" width="11.42578125" style="57"/>
    <col min="13570" max="13570" width="13.5703125" style="57" bestFit="1" customWidth="1"/>
    <col min="13571" max="13571" width="94.42578125" style="57" customWidth="1"/>
    <col min="13572" max="13573" width="13.85546875" style="57" customWidth="1"/>
    <col min="13574" max="13574" width="5.7109375" style="57" customWidth="1"/>
    <col min="13575" max="13575" width="14.28515625" style="57" bestFit="1" customWidth="1"/>
    <col min="13576" max="13576" width="92.140625" style="57" bestFit="1" customWidth="1"/>
    <col min="13577" max="13577" width="6" style="57" bestFit="1" customWidth="1"/>
    <col min="13578" max="13579" width="11.42578125" style="57"/>
    <col min="13580" max="13581" width="13.85546875" style="57" bestFit="1" customWidth="1"/>
    <col min="13582" max="13825" width="11.42578125" style="57"/>
    <col min="13826" max="13826" width="13.5703125" style="57" bestFit="1" customWidth="1"/>
    <col min="13827" max="13827" width="94.42578125" style="57" customWidth="1"/>
    <col min="13828" max="13829" width="13.85546875" style="57" customWidth="1"/>
    <col min="13830" max="13830" width="5.7109375" style="57" customWidth="1"/>
    <col min="13831" max="13831" width="14.28515625" style="57" bestFit="1" customWidth="1"/>
    <col min="13832" max="13832" width="92.140625" style="57" bestFit="1" customWidth="1"/>
    <col min="13833" max="13833" width="6" style="57" bestFit="1" customWidth="1"/>
    <col min="13834" max="13835" width="11.42578125" style="57"/>
    <col min="13836" max="13837" width="13.85546875" style="57" bestFit="1" customWidth="1"/>
    <col min="13838" max="14081" width="11.42578125" style="57"/>
    <col min="14082" max="14082" width="13.5703125" style="57" bestFit="1" customWidth="1"/>
    <col min="14083" max="14083" width="94.42578125" style="57" customWidth="1"/>
    <col min="14084" max="14085" width="13.85546875" style="57" customWidth="1"/>
    <col min="14086" max="14086" width="5.7109375" style="57" customWidth="1"/>
    <col min="14087" max="14087" width="14.28515625" style="57" bestFit="1" customWidth="1"/>
    <col min="14088" max="14088" width="92.140625" style="57" bestFit="1" customWidth="1"/>
    <col min="14089" max="14089" width="6" style="57" bestFit="1" customWidth="1"/>
    <col min="14090" max="14091" width="11.42578125" style="57"/>
    <col min="14092" max="14093" width="13.85546875" style="57" bestFit="1" customWidth="1"/>
    <col min="14094" max="14337" width="11.42578125" style="57"/>
    <col min="14338" max="14338" width="13.5703125" style="57" bestFit="1" customWidth="1"/>
    <col min="14339" max="14339" width="94.42578125" style="57" customWidth="1"/>
    <col min="14340" max="14341" width="13.85546875" style="57" customWidth="1"/>
    <col min="14342" max="14342" width="5.7109375" style="57" customWidth="1"/>
    <col min="14343" max="14343" width="14.28515625" style="57" bestFit="1" customWidth="1"/>
    <col min="14344" max="14344" width="92.140625" style="57" bestFit="1" customWidth="1"/>
    <col min="14345" max="14345" width="6" style="57" bestFit="1" customWidth="1"/>
    <col min="14346" max="14347" width="11.42578125" style="57"/>
    <col min="14348" max="14349" width="13.85546875" style="57" bestFit="1" customWidth="1"/>
    <col min="14350" max="14593" width="11.42578125" style="57"/>
    <col min="14594" max="14594" width="13.5703125" style="57" bestFit="1" customWidth="1"/>
    <col min="14595" max="14595" width="94.42578125" style="57" customWidth="1"/>
    <col min="14596" max="14597" width="13.85546875" style="57" customWidth="1"/>
    <col min="14598" max="14598" width="5.7109375" style="57" customWidth="1"/>
    <col min="14599" max="14599" width="14.28515625" style="57" bestFit="1" customWidth="1"/>
    <col min="14600" max="14600" width="92.140625" style="57" bestFit="1" customWidth="1"/>
    <col min="14601" max="14601" width="6" style="57" bestFit="1" customWidth="1"/>
    <col min="14602" max="14603" width="11.42578125" style="57"/>
    <col min="14604" max="14605" width="13.85546875" style="57" bestFit="1" customWidth="1"/>
    <col min="14606" max="14849" width="11.42578125" style="57"/>
    <col min="14850" max="14850" width="13.5703125" style="57" bestFit="1" customWidth="1"/>
    <col min="14851" max="14851" width="94.42578125" style="57" customWidth="1"/>
    <col min="14852" max="14853" width="13.85546875" style="57" customWidth="1"/>
    <col min="14854" max="14854" width="5.7109375" style="57" customWidth="1"/>
    <col min="14855" max="14855" width="14.28515625" style="57" bestFit="1" customWidth="1"/>
    <col min="14856" max="14856" width="92.140625" style="57" bestFit="1" customWidth="1"/>
    <col min="14857" max="14857" width="6" style="57" bestFit="1" customWidth="1"/>
    <col min="14858" max="14859" width="11.42578125" style="57"/>
    <col min="14860" max="14861" width="13.85546875" style="57" bestFit="1" customWidth="1"/>
    <col min="14862" max="15105" width="11.42578125" style="57"/>
    <col min="15106" max="15106" width="13.5703125" style="57" bestFit="1" customWidth="1"/>
    <col min="15107" max="15107" width="94.42578125" style="57" customWidth="1"/>
    <col min="15108" max="15109" width="13.85546875" style="57" customWidth="1"/>
    <col min="15110" max="15110" width="5.7109375" style="57" customWidth="1"/>
    <col min="15111" max="15111" width="14.28515625" style="57" bestFit="1" customWidth="1"/>
    <col min="15112" max="15112" width="92.140625" style="57" bestFit="1" customWidth="1"/>
    <col min="15113" max="15113" width="6" style="57" bestFit="1" customWidth="1"/>
    <col min="15114" max="15115" width="11.42578125" style="57"/>
    <col min="15116" max="15117" width="13.85546875" style="57" bestFit="1" customWidth="1"/>
    <col min="15118" max="15361" width="11.42578125" style="57"/>
    <col min="15362" max="15362" width="13.5703125" style="57" bestFit="1" customWidth="1"/>
    <col min="15363" max="15363" width="94.42578125" style="57" customWidth="1"/>
    <col min="15364" max="15365" width="13.85546875" style="57" customWidth="1"/>
    <col min="15366" max="15366" width="5.7109375" style="57" customWidth="1"/>
    <col min="15367" max="15367" width="14.28515625" style="57" bestFit="1" customWidth="1"/>
    <col min="15368" max="15368" width="92.140625" style="57" bestFit="1" customWidth="1"/>
    <col min="15369" max="15369" width="6" style="57" bestFit="1" customWidth="1"/>
    <col min="15370" max="15371" width="11.42578125" style="57"/>
    <col min="15372" max="15373" width="13.85546875" style="57" bestFit="1" customWidth="1"/>
    <col min="15374" max="15617" width="11.42578125" style="57"/>
    <col min="15618" max="15618" width="13.5703125" style="57" bestFit="1" customWidth="1"/>
    <col min="15619" max="15619" width="94.42578125" style="57" customWidth="1"/>
    <col min="15620" max="15621" width="13.85546875" style="57" customWidth="1"/>
    <col min="15622" max="15622" width="5.7109375" style="57" customWidth="1"/>
    <col min="15623" max="15623" width="14.28515625" style="57" bestFit="1" customWidth="1"/>
    <col min="15624" max="15624" width="92.140625" style="57" bestFit="1" customWidth="1"/>
    <col min="15625" max="15625" width="6" style="57" bestFit="1" customWidth="1"/>
    <col min="15626" max="15627" width="11.42578125" style="57"/>
    <col min="15628" max="15629" width="13.85546875" style="57" bestFit="1" customWidth="1"/>
    <col min="15630" max="15873" width="11.42578125" style="57"/>
    <col min="15874" max="15874" width="13.5703125" style="57" bestFit="1" customWidth="1"/>
    <col min="15875" max="15875" width="94.42578125" style="57" customWidth="1"/>
    <col min="15876" max="15877" width="13.85546875" style="57" customWidth="1"/>
    <col min="15878" max="15878" width="5.7109375" style="57" customWidth="1"/>
    <col min="15879" max="15879" width="14.28515625" style="57" bestFit="1" customWidth="1"/>
    <col min="15880" max="15880" width="92.140625" style="57" bestFit="1" customWidth="1"/>
    <col min="15881" max="15881" width="6" style="57" bestFit="1" customWidth="1"/>
    <col min="15882" max="15883" width="11.42578125" style="57"/>
    <col min="15884" max="15885" width="13.85546875" style="57" bestFit="1" customWidth="1"/>
    <col min="15886" max="16129" width="11.42578125" style="57"/>
    <col min="16130" max="16130" width="13.5703125" style="57" bestFit="1" customWidth="1"/>
    <col min="16131" max="16131" width="94.42578125" style="57" customWidth="1"/>
    <col min="16132" max="16133" width="13.85546875" style="57" customWidth="1"/>
    <col min="16134" max="16134" width="5.7109375" style="57" customWidth="1"/>
    <col min="16135" max="16135" width="14.28515625" style="57" bestFit="1" customWidth="1"/>
    <col min="16136" max="16136" width="92.140625" style="57" bestFit="1" customWidth="1"/>
    <col min="16137" max="16137" width="6" style="57" bestFit="1" customWidth="1"/>
    <col min="16138" max="16139" width="11.42578125" style="57"/>
    <col min="16140" max="16141" width="13.85546875" style="57" bestFit="1" customWidth="1"/>
    <col min="16142" max="16384" width="11.42578125" style="57"/>
  </cols>
  <sheetData>
    <row r="3" spans="2:13" x14ac:dyDescent="0.2">
      <c r="B3" s="57" t="s">
        <v>46</v>
      </c>
      <c r="C3" s="57" t="s">
        <v>127</v>
      </c>
      <c r="D3" s="58">
        <v>4341669</v>
      </c>
      <c r="E3" s="58">
        <v>2029195.06</v>
      </c>
      <c r="K3" s="57" t="b">
        <f>+B3=G3</f>
        <v>0</v>
      </c>
      <c r="L3" s="59">
        <f>+D3+I3</f>
        <v>4341669</v>
      </c>
      <c r="M3" s="59">
        <f>+E3+J3</f>
        <v>2029195.06</v>
      </c>
    </row>
    <row r="4" spans="2:13" x14ac:dyDescent="0.2">
      <c r="B4" s="57" t="s">
        <v>47</v>
      </c>
      <c r="C4" s="57" t="s">
        <v>126</v>
      </c>
      <c r="D4" s="58">
        <v>6265640</v>
      </c>
      <c r="E4" s="58">
        <v>2747429.07</v>
      </c>
      <c r="G4" s="57" t="s">
        <v>128</v>
      </c>
      <c r="H4" s="57" t="s">
        <v>68</v>
      </c>
      <c r="I4" s="57">
        <v>12920</v>
      </c>
      <c r="J4" s="57">
        <v>2950</v>
      </c>
      <c r="K4" s="57" t="e">
        <f>+B4=#REF!</f>
        <v>#REF!</v>
      </c>
      <c r="L4" s="59">
        <f t="shared" ref="L4:M29" si="0">+D4+I4</f>
        <v>6278560</v>
      </c>
      <c r="M4" s="59">
        <f t="shared" si="0"/>
        <v>2750379.07</v>
      </c>
    </row>
    <row r="5" spans="2:13" x14ac:dyDescent="0.2">
      <c r="B5" s="57" t="s">
        <v>48</v>
      </c>
      <c r="C5" s="57" t="s">
        <v>125</v>
      </c>
      <c r="D5" s="58">
        <v>13224843</v>
      </c>
      <c r="E5" s="58">
        <v>6142403.21</v>
      </c>
      <c r="G5" s="57" t="s">
        <v>129</v>
      </c>
      <c r="H5" s="57" t="s">
        <v>69</v>
      </c>
      <c r="I5" s="57">
        <v>17600</v>
      </c>
      <c r="J5" s="57">
        <v>8650</v>
      </c>
      <c r="K5" s="57" t="b">
        <f>+B5=G4</f>
        <v>0</v>
      </c>
      <c r="L5" s="59">
        <f t="shared" si="0"/>
        <v>13242443</v>
      </c>
      <c r="M5" s="59">
        <f t="shared" si="0"/>
        <v>6151053.21</v>
      </c>
    </row>
    <row r="6" spans="2:13" x14ac:dyDescent="0.2">
      <c r="B6" s="57" t="s">
        <v>49</v>
      </c>
      <c r="C6" s="57" t="s">
        <v>124</v>
      </c>
      <c r="D6" s="58">
        <v>16299960</v>
      </c>
      <c r="E6" s="58">
        <v>7357358.0999999996</v>
      </c>
      <c r="G6" s="57" t="s">
        <v>130</v>
      </c>
      <c r="H6" s="57" t="s">
        <v>70</v>
      </c>
      <c r="I6" s="57">
        <v>3700</v>
      </c>
      <c r="J6" s="57">
        <v>150</v>
      </c>
      <c r="K6" s="57" t="b">
        <f>+B6=G5</f>
        <v>0</v>
      </c>
      <c r="L6" s="59">
        <f t="shared" si="0"/>
        <v>16303660</v>
      </c>
      <c r="M6" s="59">
        <f t="shared" si="0"/>
        <v>7357508.0999999996</v>
      </c>
    </row>
    <row r="7" spans="2:13" x14ac:dyDescent="0.2">
      <c r="B7" s="57" t="s">
        <v>50</v>
      </c>
      <c r="C7" s="57" t="s">
        <v>123</v>
      </c>
      <c r="D7" s="58">
        <v>9228810</v>
      </c>
      <c r="E7" s="58">
        <v>4341009.47</v>
      </c>
      <c r="K7" s="57" t="b">
        <f>+B7=G8</f>
        <v>0</v>
      </c>
      <c r="L7" s="59">
        <f t="shared" si="0"/>
        <v>9228810</v>
      </c>
      <c r="M7" s="59">
        <f t="shared" si="0"/>
        <v>4341009.47</v>
      </c>
    </row>
    <row r="8" spans="2:13" x14ac:dyDescent="0.2">
      <c r="B8" s="57" t="s">
        <v>51</v>
      </c>
      <c r="C8" s="57" t="s">
        <v>122</v>
      </c>
      <c r="D8" s="58">
        <v>10899570</v>
      </c>
      <c r="E8" s="58">
        <v>4851952.54</v>
      </c>
      <c r="G8" s="57" t="s">
        <v>131</v>
      </c>
      <c r="H8" s="57" t="s">
        <v>72</v>
      </c>
      <c r="I8" s="57">
        <v>25660</v>
      </c>
      <c r="J8" s="57">
        <v>8300</v>
      </c>
      <c r="K8" s="57" t="b">
        <f>+B8=G11</f>
        <v>0</v>
      </c>
      <c r="L8" s="59">
        <f t="shared" si="0"/>
        <v>10925230</v>
      </c>
      <c r="M8" s="59">
        <f t="shared" si="0"/>
        <v>4860252.54</v>
      </c>
    </row>
    <row r="9" spans="2:13" x14ac:dyDescent="0.2">
      <c r="B9" s="57" t="s">
        <v>52</v>
      </c>
      <c r="C9" s="57" t="s">
        <v>121</v>
      </c>
      <c r="D9" s="58">
        <v>9884260</v>
      </c>
      <c r="E9" s="58">
        <v>4473728.0199999996</v>
      </c>
      <c r="K9" s="57" t="b">
        <f>+B9=G12</f>
        <v>0</v>
      </c>
      <c r="L9" s="59">
        <f t="shared" si="0"/>
        <v>9884260</v>
      </c>
      <c r="M9" s="59">
        <f t="shared" si="0"/>
        <v>4473728.0199999996</v>
      </c>
    </row>
    <row r="10" spans="2:13" x14ac:dyDescent="0.2">
      <c r="B10" s="57" t="s">
        <v>53</v>
      </c>
      <c r="C10" s="57" t="s">
        <v>120</v>
      </c>
      <c r="D10" s="58">
        <v>18987010</v>
      </c>
      <c r="E10" s="58">
        <v>8436394.2599999998</v>
      </c>
      <c r="G10" s="57" t="s">
        <v>132</v>
      </c>
      <c r="H10" s="57" t="s">
        <v>74</v>
      </c>
      <c r="I10" s="57">
        <v>31880</v>
      </c>
      <c r="J10" s="57">
        <v>11400</v>
      </c>
      <c r="K10" s="57" t="b">
        <f>+B10=G13</f>
        <v>0</v>
      </c>
      <c r="L10" s="59">
        <f t="shared" si="0"/>
        <v>19018890</v>
      </c>
      <c r="M10" s="59">
        <f t="shared" si="0"/>
        <v>8447794.2599999998</v>
      </c>
    </row>
    <row r="11" spans="2:13" x14ac:dyDescent="0.2">
      <c r="B11" s="57" t="s">
        <v>54</v>
      </c>
      <c r="C11" s="57" t="s">
        <v>119</v>
      </c>
      <c r="D11" s="58">
        <v>14074480</v>
      </c>
      <c r="E11" s="58">
        <v>6358367.7400000002</v>
      </c>
      <c r="G11" s="57" t="s">
        <v>133</v>
      </c>
      <c r="H11" s="57" t="s">
        <v>75</v>
      </c>
      <c r="I11" s="57">
        <v>12160</v>
      </c>
      <c r="J11" s="57">
        <v>4300</v>
      </c>
      <c r="K11" s="57" t="b">
        <f>+B11=G14</f>
        <v>0</v>
      </c>
      <c r="L11" s="59">
        <f t="shared" si="0"/>
        <v>14086640</v>
      </c>
      <c r="M11" s="59">
        <f t="shared" si="0"/>
        <v>6362667.7400000002</v>
      </c>
    </row>
    <row r="12" spans="2:13" x14ac:dyDescent="0.2">
      <c r="B12" s="57" t="s">
        <v>55</v>
      </c>
      <c r="C12" s="57" t="s">
        <v>118</v>
      </c>
      <c r="D12" s="58">
        <v>8534770</v>
      </c>
      <c r="E12" s="58">
        <v>3804367.73</v>
      </c>
      <c r="G12" s="57" t="s">
        <v>134</v>
      </c>
      <c r="H12" s="57" t="s">
        <v>76</v>
      </c>
      <c r="I12" s="57">
        <v>18740</v>
      </c>
      <c r="J12" s="57">
        <v>8650</v>
      </c>
      <c r="K12" s="57" t="b">
        <f>+B12=G17</f>
        <v>0</v>
      </c>
      <c r="L12" s="59">
        <f t="shared" si="0"/>
        <v>8553510</v>
      </c>
      <c r="M12" s="59">
        <f t="shared" si="0"/>
        <v>3813017.73</v>
      </c>
    </row>
    <row r="13" spans="2:13" x14ac:dyDescent="0.2">
      <c r="B13" s="57" t="s">
        <v>56</v>
      </c>
      <c r="C13" s="57" t="s">
        <v>117</v>
      </c>
      <c r="D13" s="58">
        <v>28065610</v>
      </c>
      <c r="E13" s="58">
        <v>13091754.91</v>
      </c>
      <c r="G13" s="57" t="s">
        <v>135</v>
      </c>
      <c r="H13" s="57" t="s">
        <v>77</v>
      </c>
      <c r="I13" s="57">
        <v>3020</v>
      </c>
      <c r="J13" s="57">
        <v>0</v>
      </c>
      <c r="K13" s="57" t="b">
        <f>+B13=G18</f>
        <v>0</v>
      </c>
      <c r="L13" s="59">
        <f t="shared" si="0"/>
        <v>28068630</v>
      </c>
      <c r="M13" s="59">
        <f t="shared" si="0"/>
        <v>13091754.91</v>
      </c>
    </row>
    <row r="14" spans="2:13" x14ac:dyDescent="0.2">
      <c r="B14" s="57" t="s">
        <v>57</v>
      </c>
      <c r="C14" s="57" t="s">
        <v>116</v>
      </c>
      <c r="D14" s="58">
        <v>29256865</v>
      </c>
      <c r="E14" s="58">
        <v>14177770.869999999</v>
      </c>
      <c r="G14" s="57" t="s">
        <v>136</v>
      </c>
      <c r="H14" s="57" t="s">
        <v>79</v>
      </c>
      <c r="I14" s="57">
        <v>10000</v>
      </c>
      <c r="J14" s="57">
        <v>8100</v>
      </c>
      <c r="K14" s="57" t="b">
        <f>+B14=G19</f>
        <v>0</v>
      </c>
      <c r="L14" s="59">
        <f t="shared" si="0"/>
        <v>29266865</v>
      </c>
      <c r="M14" s="59">
        <f t="shared" si="0"/>
        <v>14185870.869999999</v>
      </c>
    </row>
    <row r="15" spans="2:13" x14ac:dyDescent="0.2">
      <c r="B15" s="57" t="s">
        <v>58</v>
      </c>
      <c r="C15" s="57" t="s">
        <v>115</v>
      </c>
      <c r="D15" s="58">
        <v>21072533</v>
      </c>
      <c r="E15" s="58">
        <v>10124395.119999999</v>
      </c>
      <c r="G15" s="57" t="s">
        <v>137</v>
      </c>
      <c r="H15" s="57" t="s">
        <v>112</v>
      </c>
      <c r="I15" s="57">
        <v>6000</v>
      </c>
      <c r="J15" s="57">
        <v>3850</v>
      </c>
      <c r="K15" s="57" t="b">
        <f>+B15=G20</f>
        <v>0</v>
      </c>
      <c r="L15" s="59">
        <f t="shared" si="0"/>
        <v>21078533</v>
      </c>
      <c r="M15" s="59">
        <f t="shared" si="0"/>
        <v>10128245.119999999</v>
      </c>
    </row>
    <row r="16" spans="2:13" x14ac:dyDescent="0.2">
      <c r="B16" s="57" t="s">
        <v>114</v>
      </c>
      <c r="C16" s="57" t="s">
        <v>113</v>
      </c>
      <c r="D16" s="58">
        <v>8000090</v>
      </c>
      <c r="E16" s="58">
        <v>3657649.6</v>
      </c>
      <c r="K16" s="57" t="b">
        <f>+B16=G21</f>
        <v>0</v>
      </c>
      <c r="L16" s="59">
        <f t="shared" si="0"/>
        <v>8000090</v>
      </c>
      <c r="M16" s="59">
        <f t="shared" si="0"/>
        <v>3657649.6</v>
      </c>
    </row>
    <row r="17" spans="2:13" x14ac:dyDescent="0.2">
      <c r="B17" s="57" t="s">
        <v>111</v>
      </c>
      <c r="C17" s="57" t="s">
        <v>110</v>
      </c>
      <c r="D17" s="58">
        <v>33667960</v>
      </c>
      <c r="E17" s="58">
        <v>16639478.289999999</v>
      </c>
      <c r="G17" s="57" t="s">
        <v>138</v>
      </c>
      <c r="H17" s="57" t="s">
        <v>109</v>
      </c>
      <c r="I17" s="57">
        <v>75000</v>
      </c>
      <c r="J17" s="57">
        <v>6229.62</v>
      </c>
      <c r="K17" s="57" t="b">
        <f>+B17=G23</f>
        <v>0</v>
      </c>
      <c r="L17" s="59">
        <f t="shared" si="0"/>
        <v>33742960</v>
      </c>
      <c r="M17" s="59">
        <f t="shared" si="0"/>
        <v>16645707.909999998</v>
      </c>
    </row>
    <row r="18" spans="2:13" x14ac:dyDescent="0.2">
      <c r="B18" s="57" t="s">
        <v>59</v>
      </c>
      <c r="C18" s="57" t="s">
        <v>108</v>
      </c>
      <c r="D18" s="58">
        <v>15168790</v>
      </c>
      <c r="E18" s="58">
        <v>7088279.8200000003</v>
      </c>
      <c r="G18" s="57" t="s">
        <v>139</v>
      </c>
      <c r="H18" s="57" t="s">
        <v>80</v>
      </c>
      <c r="I18" s="57">
        <v>4940</v>
      </c>
      <c r="J18" s="57">
        <v>0</v>
      </c>
      <c r="K18" s="57" t="b">
        <f>+B18=G24</f>
        <v>0</v>
      </c>
      <c r="L18" s="59">
        <f t="shared" si="0"/>
        <v>15173730</v>
      </c>
      <c r="M18" s="59">
        <f t="shared" si="0"/>
        <v>7088279.8200000003</v>
      </c>
    </row>
    <row r="19" spans="2:13" x14ac:dyDescent="0.2">
      <c r="B19" s="57" t="s">
        <v>60</v>
      </c>
      <c r="C19" s="57" t="s">
        <v>107</v>
      </c>
      <c r="D19" s="58">
        <v>11415910</v>
      </c>
      <c r="E19" s="58">
        <v>5101920.71</v>
      </c>
      <c r="G19" s="57" t="s">
        <v>140</v>
      </c>
      <c r="H19" s="57" t="s">
        <v>81</v>
      </c>
      <c r="I19" s="57">
        <v>4200</v>
      </c>
      <c r="J19" s="57">
        <v>2100</v>
      </c>
      <c r="K19" s="57" t="e">
        <f>+B19=#REF!</f>
        <v>#REF!</v>
      </c>
      <c r="L19" s="59">
        <f t="shared" si="0"/>
        <v>11420110</v>
      </c>
      <c r="M19" s="59">
        <f t="shared" si="0"/>
        <v>5104020.71</v>
      </c>
    </row>
    <row r="20" spans="2:13" x14ac:dyDescent="0.2">
      <c r="B20" s="57" t="s">
        <v>61</v>
      </c>
      <c r="C20" s="57" t="s">
        <v>106</v>
      </c>
      <c r="D20" s="58">
        <v>8012090</v>
      </c>
      <c r="E20" s="58">
        <v>3293484.37</v>
      </c>
      <c r="G20" s="57" t="s">
        <v>141</v>
      </c>
      <c r="H20" s="57" t="s">
        <v>82</v>
      </c>
      <c r="I20" s="57">
        <v>40540</v>
      </c>
      <c r="J20" s="57">
        <v>6800</v>
      </c>
      <c r="K20" s="57" t="e">
        <f>+B20=#REF!</f>
        <v>#REF!</v>
      </c>
      <c r="L20" s="59">
        <f t="shared" si="0"/>
        <v>8052630</v>
      </c>
      <c r="M20" s="59">
        <f t="shared" si="0"/>
        <v>3300284.37</v>
      </c>
    </row>
    <row r="21" spans="2:13" x14ac:dyDescent="0.2">
      <c r="B21" s="57" t="s">
        <v>62</v>
      </c>
      <c r="C21" s="57" t="s">
        <v>105</v>
      </c>
      <c r="D21" s="58">
        <v>11132535</v>
      </c>
      <c r="E21" s="58">
        <v>5062228.49</v>
      </c>
      <c r="G21" s="57" t="s">
        <v>142</v>
      </c>
      <c r="H21" s="57" t="s">
        <v>83</v>
      </c>
      <c r="I21" s="57">
        <v>28300</v>
      </c>
      <c r="J21" s="57">
        <v>6530.92</v>
      </c>
      <c r="K21" s="57" t="e">
        <f>+B21=#REF!</f>
        <v>#REF!</v>
      </c>
      <c r="L21" s="59">
        <f t="shared" si="0"/>
        <v>11160835</v>
      </c>
      <c r="M21" s="59">
        <f t="shared" si="0"/>
        <v>5068759.41</v>
      </c>
    </row>
    <row r="22" spans="2:13" x14ac:dyDescent="0.2">
      <c r="B22" s="57" t="s">
        <v>63</v>
      </c>
      <c r="C22" s="57" t="s">
        <v>104</v>
      </c>
      <c r="D22" s="58">
        <v>9272280</v>
      </c>
      <c r="E22" s="58">
        <v>4168021.55</v>
      </c>
      <c r="K22" s="57" t="e">
        <f>+B22=#REF!</f>
        <v>#REF!</v>
      </c>
      <c r="L22" s="59">
        <f t="shared" si="0"/>
        <v>9272280</v>
      </c>
      <c r="M22" s="59">
        <f t="shared" si="0"/>
        <v>4168021.55</v>
      </c>
    </row>
    <row r="23" spans="2:13" x14ac:dyDescent="0.2">
      <c r="B23" s="57" t="s">
        <v>103</v>
      </c>
      <c r="C23" s="57" t="s">
        <v>102</v>
      </c>
      <c r="D23" s="58">
        <v>11796920</v>
      </c>
      <c r="E23" s="58">
        <v>5529218.5999999996</v>
      </c>
      <c r="G23" s="57" t="s">
        <v>143</v>
      </c>
      <c r="H23" s="57" t="s">
        <v>101</v>
      </c>
      <c r="I23" s="57">
        <v>1000</v>
      </c>
      <c r="J23" s="57">
        <v>650</v>
      </c>
      <c r="K23" s="57" t="e">
        <f>+B23=#REF!</f>
        <v>#REF!</v>
      </c>
      <c r="L23" s="59">
        <f t="shared" si="0"/>
        <v>11797920</v>
      </c>
      <c r="M23" s="59">
        <f t="shared" si="0"/>
        <v>5529868.5999999996</v>
      </c>
    </row>
    <row r="24" spans="2:13" x14ac:dyDescent="0.2">
      <c r="B24" s="57" t="s">
        <v>64</v>
      </c>
      <c r="C24" s="57" t="s">
        <v>100</v>
      </c>
      <c r="D24" s="58">
        <v>19577600</v>
      </c>
      <c r="E24" s="58">
        <v>7549236.2699999996</v>
      </c>
      <c r="G24" s="57" t="s">
        <v>144</v>
      </c>
      <c r="H24" s="57" t="s">
        <v>85</v>
      </c>
      <c r="I24" s="57">
        <v>16900</v>
      </c>
      <c r="J24" s="57">
        <v>0</v>
      </c>
      <c r="K24" s="57" t="e">
        <f>+B24=#REF!</f>
        <v>#REF!</v>
      </c>
      <c r="L24" s="59">
        <f t="shared" si="0"/>
        <v>19594500</v>
      </c>
      <c r="M24" s="59">
        <f t="shared" si="0"/>
        <v>7549236.2699999996</v>
      </c>
    </row>
    <row r="25" spans="2:13" x14ac:dyDescent="0.2">
      <c r="B25" s="57" t="s">
        <v>65</v>
      </c>
      <c r="C25" s="57" t="s">
        <v>99</v>
      </c>
      <c r="D25" s="58">
        <v>15998685</v>
      </c>
      <c r="E25" s="58">
        <v>6190876.0099999998</v>
      </c>
      <c r="K25" s="57" t="b">
        <f t="shared" ref="K25:K29" si="1">+B25=G25</f>
        <v>0</v>
      </c>
      <c r="L25" s="59">
        <f t="shared" si="0"/>
        <v>15998685</v>
      </c>
      <c r="M25" s="59">
        <f t="shared" si="0"/>
        <v>6190876.0099999998</v>
      </c>
    </row>
    <row r="26" spans="2:13" x14ac:dyDescent="0.2">
      <c r="B26" s="57" t="s">
        <v>66</v>
      </c>
      <c r="C26" s="57" t="s">
        <v>98</v>
      </c>
      <c r="D26" s="58">
        <v>11239280</v>
      </c>
      <c r="E26" s="58">
        <v>4897025.66</v>
      </c>
      <c r="K26" s="57" t="b">
        <f t="shared" si="1"/>
        <v>0</v>
      </c>
      <c r="L26" s="59">
        <f t="shared" si="0"/>
        <v>11239280</v>
      </c>
      <c r="M26" s="59">
        <f t="shared" si="0"/>
        <v>4897025.66</v>
      </c>
    </row>
    <row r="27" spans="2:13" x14ac:dyDescent="0.2">
      <c r="B27" s="57" t="s">
        <v>97</v>
      </c>
      <c r="C27" s="57" t="s">
        <v>96</v>
      </c>
      <c r="D27" s="58">
        <v>18469790</v>
      </c>
      <c r="E27" s="58">
        <v>7960247.2699999996</v>
      </c>
      <c r="K27" s="57" t="b">
        <f t="shared" si="1"/>
        <v>0</v>
      </c>
      <c r="L27" s="59">
        <f t="shared" si="0"/>
        <v>18469790</v>
      </c>
      <c r="M27" s="59">
        <f t="shared" si="0"/>
        <v>7960247.2699999996</v>
      </c>
    </row>
    <row r="28" spans="2:13" x14ac:dyDescent="0.2">
      <c r="B28" s="57" t="s">
        <v>95</v>
      </c>
      <c r="C28" s="57" t="s">
        <v>94</v>
      </c>
      <c r="D28" s="58">
        <v>2530660</v>
      </c>
      <c r="E28" s="58">
        <v>1293040.7</v>
      </c>
      <c r="K28" s="57" t="b">
        <f t="shared" si="1"/>
        <v>0</v>
      </c>
      <c r="L28" s="59">
        <f t="shared" si="0"/>
        <v>2530660</v>
      </c>
      <c r="M28" s="59">
        <f t="shared" si="0"/>
        <v>1293040.7</v>
      </c>
    </row>
    <row r="29" spans="2:13" x14ac:dyDescent="0.2">
      <c r="K29" s="57" t="b">
        <f t="shared" si="1"/>
        <v>1</v>
      </c>
      <c r="L29" s="59">
        <f t="shared" si="0"/>
        <v>0</v>
      </c>
      <c r="M29" s="59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9:G10"/>
  <sheetViews>
    <sheetView zoomScale="160" zoomScaleNormal="160" workbookViewId="0">
      <selection activeCell="I7" sqref="I7"/>
    </sheetView>
  </sheetViews>
  <sheetFormatPr baseColWidth="10" defaultRowHeight="12.75" x14ac:dyDescent="0.2"/>
  <cols>
    <col min="4" max="5" width="15.5703125" style="43" bestFit="1" customWidth="1"/>
    <col min="6" max="6" width="14.42578125" style="43" bestFit="1" customWidth="1"/>
    <col min="7" max="7" width="11.42578125" style="43"/>
  </cols>
  <sheetData>
    <row r="9" spans="4:7" ht="25.5" x14ac:dyDescent="0.2">
      <c r="D9" s="55" t="s">
        <v>88</v>
      </c>
      <c r="E9" s="55" t="s">
        <v>89</v>
      </c>
      <c r="F9" s="55" t="s">
        <v>90</v>
      </c>
      <c r="G9" s="53"/>
    </row>
    <row r="10" spans="4:7" x14ac:dyDescent="0.2">
      <c r="D10" s="54">
        <v>723961974.75</v>
      </c>
      <c r="E10" s="54">
        <v>674015530.17999995</v>
      </c>
      <c r="F10" s="54">
        <f>+D10-E10</f>
        <v>49946444.570000052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J30"/>
  <sheetViews>
    <sheetView workbookViewId="0">
      <selection activeCell="C30" sqref="C30"/>
    </sheetView>
  </sheetViews>
  <sheetFormatPr baseColWidth="10" defaultRowHeight="12.75" x14ac:dyDescent="0.2"/>
  <cols>
    <col min="2" max="3" width="14.85546875" style="43" bestFit="1" customWidth="1"/>
    <col min="5" max="5" width="13.5703125" bestFit="1" customWidth="1"/>
    <col min="6" max="8" width="11.42578125" style="43"/>
    <col min="9" max="10" width="13.85546875" bestFit="1" customWidth="1"/>
  </cols>
  <sheetData>
    <row r="1" spans="1:10" x14ac:dyDescent="0.2">
      <c r="B1" s="43">
        <v>4832999</v>
      </c>
      <c r="C1" s="43">
        <v>0</v>
      </c>
      <c r="I1" s="45">
        <f>+B1+F1</f>
        <v>4832999</v>
      </c>
      <c r="J1" s="45">
        <f>+C1+G1</f>
        <v>0</v>
      </c>
    </row>
    <row r="2" spans="1:10" x14ac:dyDescent="0.2">
      <c r="A2" s="44">
        <v>302</v>
      </c>
      <c r="B2" s="43">
        <v>2243285.42</v>
      </c>
      <c r="C2" s="43">
        <v>1797207.52</v>
      </c>
      <c r="E2" t="s">
        <v>46</v>
      </c>
      <c r="F2" s="43">
        <v>35119</v>
      </c>
      <c r="G2" s="43">
        <v>0</v>
      </c>
      <c r="I2" s="45">
        <f t="shared" ref="I2:I26" si="0">+B2+F2</f>
        <v>2278404.42</v>
      </c>
      <c r="J2" s="45">
        <f t="shared" ref="J2:J26" si="1">+C2+G2</f>
        <v>1797207.52</v>
      </c>
    </row>
    <row r="3" spans="1:10" x14ac:dyDescent="0.2">
      <c r="A3" s="44">
        <v>303</v>
      </c>
      <c r="B3" s="43">
        <v>3471128</v>
      </c>
      <c r="C3" s="43">
        <v>3066414.59</v>
      </c>
      <c r="E3" t="s">
        <v>47</v>
      </c>
      <c r="F3" s="43">
        <v>2800</v>
      </c>
      <c r="G3" s="43">
        <v>0</v>
      </c>
      <c r="I3" s="45">
        <f t="shared" si="0"/>
        <v>3473928</v>
      </c>
      <c r="J3" s="45">
        <f t="shared" si="1"/>
        <v>3066414.59</v>
      </c>
    </row>
    <row r="4" spans="1:10" x14ac:dyDescent="0.2">
      <c r="A4" s="44">
        <v>304</v>
      </c>
      <c r="B4" s="43">
        <v>6597240</v>
      </c>
      <c r="C4" s="43">
        <v>5135168.1500000004</v>
      </c>
      <c r="E4" t="s">
        <v>48</v>
      </c>
      <c r="F4" s="43">
        <v>4600</v>
      </c>
      <c r="G4" s="43">
        <v>691.91</v>
      </c>
      <c r="I4" s="45">
        <f t="shared" si="0"/>
        <v>6601840</v>
      </c>
      <c r="J4" s="45">
        <f t="shared" si="1"/>
        <v>5135860.0600000005</v>
      </c>
    </row>
    <row r="5" spans="1:10" x14ac:dyDescent="0.2">
      <c r="A5" s="44">
        <v>305</v>
      </c>
      <c r="B5" s="43">
        <v>7007903</v>
      </c>
      <c r="C5" s="43">
        <v>2606540.31</v>
      </c>
      <c r="E5" t="s">
        <v>49</v>
      </c>
      <c r="F5" s="43">
        <v>31500</v>
      </c>
      <c r="G5" s="43">
        <v>0</v>
      </c>
      <c r="I5" s="45">
        <f t="shared" si="0"/>
        <v>7039403</v>
      </c>
      <c r="J5" s="45">
        <f t="shared" si="1"/>
        <v>2606540.31</v>
      </c>
    </row>
    <row r="6" spans="1:10" x14ac:dyDescent="0.2">
      <c r="A6" s="44">
        <v>306</v>
      </c>
      <c r="B6" s="43">
        <v>4431911</v>
      </c>
      <c r="C6" s="43">
        <v>2886112.37</v>
      </c>
      <c r="E6" t="s">
        <v>50</v>
      </c>
      <c r="F6" s="43">
        <v>80000</v>
      </c>
      <c r="G6" s="43">
        <v>30590.29</v>
      </c>
      <c r="I6" s="45">
        <f t="shared" si="0"/>
        <v>4511911</v>
      </c>
      <c r="J6" s="45">
        <f t="shared" si="1"/>
        <v>2916702.66</v>
      </c>
    </row>
    <row r="7" spans="1:10" x14ac:dyDescent="0.2">
      <c r="A7" s="44">
        <v>307</v>
      </c>
      <c r="B7" s="43">
        <v>5481473</v>
      </c>
      <c r="C7" s="43">
        <v>4732111.63</v>
      </c>
      <c r="E7" t="s">
        <v>51</v>
      </c>
      <c r="F7" s="43">
        <v>35000</v>
      </c>
      <c r="G7" s="43">
        <v>0</v>
      </c>
      <c r="I7" s="45">
        <f t="shared" si="0"/>
        <v>5516473</v>
      </c>
      <c r="J7" s="45">
        <f t="shared" si="1"/>
        <v>4732111.63</v>
      </c>
    </row>
    <row r="8" spans="1:10" x14ac:dyDescent="0.2">
      <c r="A8" s="44">
        <v>308</v>
      </c>
      <c r="B8" s="43">
        <v>5174396</v>
      </c>
      <c r="C8" s="43">
        <v>4535356.4800000004</v>
      </c>
      <c r="E8" t="s">
        <v>52</v>
      </c>
      <c r="F8" s="43">
        <v>35840</v>
      </c>
      <c r="G8" s="43">
        <v>32846.83</v>
      </c>
      <c r="I8" s="45">
        <f t="shared" si="0"/>
        <v>5210236</v>
      </c>
      <c r="J8" s="45">
        <f t="shared" si="1"/>
        <v>4568203.3100000005</v>
      </c>
    </row>
    <row r="9" spans="1:10" x14ac:dyDescent="0.2">
      <c r="A9" s="44">
        <v>309</v>
      </c>
      <c r="B9" s="43">
        <v>8415755</v>
      </c>
      <c r="C9" s="43">
        <v>5901421.0999999996</v>
      </c>
      <c r="E9" t="s">
        <v>53</v>
      </c>
      <c r="F9" s="43">
        <v>13778</v>
      </c>
      <c r="G9" s="43">
        <v>0</v>
      </c>
      <c r="I9" s="45">
        <f t="shared" si="0"/>
        <v>8429533</v>
      </c>
      <c r="J9" s="45">
        <f t="shared" si="1"/>
        <v>5901421.0999999996</v>
      </c>
    </row>
    <row r="10" spans="1:10" x14ac:dyDescent="0.2">
      <c r="A10" s="44">
        <v>310</v>
      </c>
      <c r="B10" s="43">
        <v>6834287</v>
      </c>
      <c r="C10" s="43">
        <v>5533628.7800000003</v>
      </c>
      <c r="E10" t="s">
        <v>54</v>
      </c>
      <c r="F10" s="43">
        <v>2780</v>
      </c>
      <c r="G10" s="43">
        <v>0</v>
      </c>
      <c r="I10" s="45">
        <f t="shared" si="0"/>
        <v>6837067</v>
      </c>
      <c r="J10" s="45">
        <f t="shared" si="1"/>
        <v>5533628.7800000003</v>
      </c>
    </row>
    <row r="11" spans="1:10" x14ac:dyDescent="0.2">
      <c r="A11" s="44">
        <v>311</v>
      </c>
      <c r="B11" s="43">
        <v>3549900</v>
      </c>
      <c r="C11" s="43">
        <v>2383699.06</v>
      </c>
      <c r="E11" t="s">
        <v>55</v>
      </c>
      <c r="F11" s="43">
        <v>23168</v>
      </c>
      <c r="G11" s="43">
        <v>0</v>
      </c>
      <c r="I11" s="45">
        <f t="shared" si="0"/>
        <v>3573068</v>
      </c>
      <c r="J11" s="45">
        <f t="shared" si="1"/>
        <v>2383699.06</v>
      </c>
    </row>
    <row r="12" spans="1:10" x14ac:dyDescent="0.2">
      <c r="A12" s="44">
        <v>312</v>
      </c>
      <c r="B12" s="43">
        <v>11738464</v>
      </c>
      <c r="C12" s="43">
        <v>9561249.5</v>
      </c>
      <c r="E12" t="s">
        <v>56</v>
      </c>
      <c r="F12" s="43">
        <v>147601</v>
      </c>
      <c r="G12" s="43">
        <v>98328.21</v>
      </c>
      <c r="I12" s="45">
        <f t="shared" si="0"/>
        <v>11886065</v>
      </c>
      <c r="J12" s="45">
        <f t="shared" si="1"/>
        <v>9659577.7100000009</v>
      </c>
    </row>
    <row r="13" spans="1:10" x14ac:dyDescent="0.2">
      <c r="A13" s="44">
        <v>313</v>
      </c>
      <c r="B13" s="43">
        <v>12035241</v>
      </c>
      <c r="C13" s="43">
        <v>7699559.1900000004</v>
      </c>
      <c r="E13" t="s">
        <v>57</v>
      </c>
      <c r="F13" s="43">
        <v>2700</v>
      </c>
      <c r="G13" s="43">
        <v>0</v>
      </c>
      <c r="I13" s="45">
        <f t="shared" si="0"/>
        <v>12037941</v>
      </c>
      <c r="J13" s="45">
        <f t="shared" si="1"/>
        <v>7699559.1900000004</v>
      </c>
    </row>
    <row r="14" spans="1:10" x14ac:dyDescent="0.2">
      <c r="A14" s="44">
        <v>314</v>
      </c>
      <c r="B14" s="43">
        <v>10896996</v>
      </c>
      <c r="C14" s="43">
        <v>9583862.9100000001</v>
      </c>
      <c r="E14" t="s">
        <v>58</v>
      </c>
      <c r="F14" s="43">
        <v>4662</v>
      </c>
      <c r="G14" s="43">
        <v>0</v>
      </c>
      <c r="I14" s="45">
        <f t="shared" si="0"/>
        <v>10901658</v>
      </c>
      <c r="J14" s="45">
        <f t="shared" si="1"/>
        <v>9583862.9100000001</v>
      </c>
    </row>
    <row r="15" spans="1:10" x14ac:dyDescent="0.2">
      <c r="A15" s="44">
        <v>315</v>
      </c>
      <c r="B15" s="43">
        <v>3372137</v>
      </c>
      <c r="C15" s="43">
        <v>2383891</v>
      </c>
      <c r="I15" s="45">
        <f t="shared" si="0"/>
        <v>3372137</v>
      </c>
      <c r="J15" s="45">
        <f t="shared" si="1"/>
        <v>2383891</v>
      </c>
    </row>
    <row r="16" spans="1:10" x14ac:dyDescent="0.2">
      <c r="A16" s="44">
        <v>316</v>
      </c>
      <c r="B16" s="43">
        <v>13421811</v>
      </c>
      <c r="C16" s="43">
        <v>10852209.52</v>
      </c>
      <c r="I16" s="45">
        <f t="shared" si="0"/>
        <v>13421811</v>
      </c>
      <c r="J16" s="45">
        <f t="shared" si="1"/>
        <v>10852209.52</v>
      </c>
    </row>
    <row r="17" spans="1:10" x14ac:dyDescent="0.2">
      <c r="A17" s="44">
        <v>317</v>
      </c>
      <c r="B17" s="43">
        <v>7007919</v>
      </c>
      <c r="C17" s="43">
        <v>5230103.6900000004</v>
      </c>
      <c r="E17" t="s">
        <v>59</v>
      </c>
      <c r="F17" s="43">
        <v>141248</v>
      </c>
      <c r="G17" s="43">
        <v>48450.6</v>
      </c>
      <c r="I17" s="45">
        <f t="shared" si="0"/>
        <v>7149167</v>
      </c>
      <c r="J17" s="45">
        <f t="shared" si="1"/>
        <v>5278554.29</v>
      </c>
    </row>
    <row r="18" spans="1:10" x14ac:dyDescent="0.2">
      <c r="A18" s="44">
        <v>318</v>
      </c>
      <c r="B18" s="43">
        <v>5001775</v>
      </c>
      <c r="C18" s="43">
        <v>3362280.98</v>
      </c>
      <c r="E18" t="s">
        <v>60</v>
      </c>
      <c r="F18" s="43">
        <v>18376</v>
      </c>
      <c r="G18" s="43">
        <v>17759.13</v>
      </c>
      <c r="I18" s="45">
        <f t="shared" si="0"/>
        <v>5020151</v>
      </c>
      <c r="J18" s="45">
        <f t="shared" si="1"/>
        <v>3380040.11</v>
      </c>
    </row>
    <row r="19" spans="1:10" x14ac:dyDescent="0.2">
      <c r="A19" s="44">
        <v>319</v>
      </c>
      <c r="B19" s="43">
        <v>3594005</v>
      </c>
      <c r="C19" s="43">
        <v>2345257.92</v>
      </c>
      <c r="E19" t="s">
        <v>61</v>
      </c>
      <c r="F19" s="43">
        <v>7080</v>
      </c>
      <c r="G19" s="43">
        <v>5632.48</v>
      </c>
      <c r="I19" s="45">
        <f t="shared" si="0"/>
        <v>3601085</v>
      </c>
      <c r="J19" s="45">
        <f t="shared" si="1"/>
        <v>2350890.4</v>
      </c>
    </row>
    <row r="20" spans="1:10" x14ac:dyDescent="0.2">
      <c r="A20" s="44">
        <v>320</v>
      </c>
      <c r="B20" s="43">
        <v>4687211.4400000004</v>
      </c>
      <c r="C20" s="43">
        <v>3614332.56</v>
      </c>
      <c r="E20" t="s">
        <v>62</v>
      </c>
      <c r="F20" s="43">
        <v>2685</v>
      </c>
      <c r="G20" s="43">
        <v>0</v>
      </c>
      <c r="I20" s="45">
        <f t="shared" si="0"/>
        <v>4689896.4400000004</v>
      </c>
      <c r="J20" s="45">
        <f t="shared" si="1"/>
        <v>3614332.56</v>
      </c>
    </row>
    <row r="21" spans="1:10" x14ac:dyDescent="0.2">
      <c r="A21" s="44">
        <v>321</v>
      </c>
      <c r="B21" s="43">
        <v>4042426</v>
      </c>
      <c r="C21" s="43">
        <v>3473325.71</v>
      </c>
      <c r="E21" t="s">
        <v>63</v>
      </c>
      <c r="F21" s="43">
        <v>38299</v>
      </c>
      <c r="G21" s="43">
        <v>30750.82</v>
      </c>
      <c r="I21" s="45">
        <f t="shared" si="0"/>
        <v>4080725</v>
      </c>
      <c r="J21" s="45">
        <f t="shared" si="1"/>
        <v>3504076.53</v>
      </c>
    </row>
    <row r="22" spans="1:10" x14ac:dyDescent="0.2">
      <c r="A22" s="44">
        <v>322</v>
      </c>
      <c r="B22" s="43">
        <v>5272889</v>
      </c>
      <c r="C22" s="43">
        <v>4201781.0599999996</v>
      </c>
      <c r="I22" s="45">
        <f t="shared" si="0"/>
        <v>5272889</v>
      </c>
      <c r="J22" s="45">
        <f t="shared" si="1"/>
        <v>4201781.0599999996</v>
      </c>
    </row>
    <row r="23" spans="1:10" x14ac:dyDescent="0.2">
      <c r="A23" s="44">
        <v>323</v>
      </c>
      <c r="B23" s="43">
        <v>23688582</v>
      </c>
      <c r="C23" s="43">
        <v>15097767.279999999</v>
      </c>
      <c r="E23" t="s">
        <v>64</v>
      </c>
      <c r="F23" s="43">
        <v>137493</v>
      </c>
      <c r="G23" s="43">
        <v>0</v>
      </c>
      <c r="I23" s="45">
        <f t="shared" si="0"/>
        <v>23826075</v>
      </c>
      <c r="J23" s="45">
        <f t="shared" si="1"/>
        <v>15097767.279999999</v>
      </c>
    </row>
    <row r="24" spans="1:10" x14ac:dyDescent="0.2">
      <c r="A24" s="44">
        <v>324</v>
      </c>
      <c r="B24" s="43">
        <v>15572877.140000001</v>
      </c>
      <c r="C24" s="43">
        <v>7745497.6100000003</v>
      </c>
      <c r="E24" t="s">
        <v>65</v>
      </c>
      <c r="F24" s="43">
        <v>18382</v>
      </c>
      <c r="G24" s="43">
        <v>4328.2299999999996</v>
      </c>
      <c r="I24" s="45">
        <f t="shared" si="0"/>
        <v>15591259.140000001</v>
      </c>
      <c r="J24" s="45">
        <f t="shared" si="1"/>
        <v>7749825.8400000008</v>
      </c>
    </row>
    <row r="25" spans="1:10" x14ac:dyDescent="0.2">
      <c r="A25" s="44">
        <v>325</v>
      </c>
      <c r="B25" s="43">
        <v>14766504</v>
      </c>
      <c r="C25" s="43">
        <v>6851387.5999999996</v>
      </c>
      <c r="E25" t="s">
        <v>66</v>
      </c>
      <c r="F25" s="43">
        <v>34682</v>
      </c>
      <c r="G25" s="43">
        <v>16639.5</v>
      </c>
      <c r="I25" s="45">
        <f t="shared" si="0"/>
        <v>14801186</v>
      </c>
      <c r="J25" s="45">
        <f t="shared" si="1"/>
        <v>6868027.0999999996</v>
      </c>
    </row>
    <row r="26" spans="1:10" x14ac:dyDescent="0.2">
      <c r="A26" s="44">
        <v>326</v>
      </c>
      <c r="B26" s="43">
        <v>15485158</v>
      </c>
      <c r="C26" s="43">
        <v>7362932.9699999997</v>
      </c>
      <c r="I26" s="45">
        <f t="shared" si="0"/>
        <v>15485158</v>
      </c>
      <c r="J26" s="45">
        <f t="shared" si="1"/>
        <v>7362932.9699999997</v>
      </c>
    </row>
    <row r="27" spans="1:10" x14ac:dyDescent="0.2">
      <c r="B27" s="43">
        <f>SUM(B1:B26)</f>
        <v>208624273</v>
      </c>
      <c r="C27" s="43">
        <f>SUM(C1:C26)</f>
        <v>137943099.49000001</v>
      </c>
    </row>
    <row r="29" spans="1:10" x14ac:dyDescent="0.2">
      <c r="C29" s="43">
        <v>137943099.49000001</v>
      </c>
    </row>
    <row r="30" spans="1:10" x14ac:dyDescent="0.2">
      <c r="C30" s="43">
        <f>+C27-C29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0070C0"/>
  </sheetPr>
  <dimension ref="A1:T119"/>
  <sheetViews>
    <sheetView showGridLines="0" showOutlineSymbols="0" topLeftCell="D16" zoomScaleNormal="100" zoomScaleSheetLayoutView="100" workbookViewId="0">
      <selection activeCell="C38" sqref="C38:N38"/>
    </sheetView>
  </sheetViews>
  <sheetFormatPr baseColWidth="10" defaultColWidth="6.85546875" defaultRowHeight="12.75" customHeight="1" x14ac:dyDescent="0.2"/>
  <cols>
    <col min="1" max="1" width="6.42578125" style="3" customWidth="1"/>
    <col min="2" max="2" width="32.140625" style="3" customWidth="1"/>
    <col min="3" max="3" width="17" style="3" customWidth="1"/>
    <col min="4" max="4" width="13.7109375" style="3" bestFit="1" customWidth="1"/>
    <col min="5" max="5" width="8.28515625" style="3" bestFit="1" customWidth="1"/>
    <col min="6" max="6" width="14.42578125" style="3" bestFit="1" customWidth="1"/>
    <col min="7" max="7" width="14.5703125" style="3" bestFit="1" customWidth="1"/>
    <col min="8" max="8" width="12.7109375" style="3" bestFit="1" customWidth="1"/>
    <col min="9" max="10" width="13.85546875" style="3" bestFit="1" customWidth="1"/>
    <col min="11" max="11" width="7.5703125" style="3" bestFit="1" customWidth="1"/>
    <col min="12" max="13" width="14.5703125" style="3" bestFit="1" customWidth="1"/>
    <col min="14" max="14" width="6.85546875" style="3" customWidth="1"/>
    <col min="15" max="15" width="12.7109375" style="3" bestFit="1" customWidth="1"/>
    <col min="16" max="16" width="13.7109375" style="3" bestFit="1" customWidth="1"/>
    <col min="17" max="17" width="6.85546875" style="3"/>
    <col min="18" max="18" width="10.7109375" style="3" bestFit="1" customWidth="1"/>
    <col min="19" max="16384" width="6.85546875" style="3"/>
  </cols>
  <sheetData>
    <row r="1" spans="1:14" ht="10.9" customHeight="1" x14ac:dyDescent="0.2">
      <c r="A1" s="3" t="s">
        <v>0</v>
      </c>
    </row>
    <row r="2" spans="1:14" ht="10.9" customHeight="1" x14ac:dyDescent="0.2">
      <c r="A2" s="3" t="s">
        <v>40</v>
      </c>
    </row>
    <row r="3" spans="1:14" ht="10.9" customHeight="1" x14ac:dyDescent="0.2">
      <c r="A3" s="3" t="s">
        <v>38</v>
      </c>
    </row>
    <row r="5" spans="1:14" ht="12.75" customHeight="1" x14ac:dyDescent="0.2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ht="12.75" customHeight="1" x14ac:dyDescent="0.2">
      <c r="A6" s="77" t="s">
        <v>41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ht="12.75" customHeight="1" x14ac:dyDescent="0.2">
      <c r="A7" s="77" t="s">
        <v>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2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8" customHeight="1" x14ac:dyDescent="0.2">
      <c r="A10" s="78" t="s">
        <v>3</v>
      </c>
      <c r="B10" s="73" t="s">
        <v>4</v>
      </c>
      <c r="C10" s="73" t="s">
        <v>5</v>
      </c>
      <c r="D10" s="73"/>
      <c r="E10" s="73"/>
      <c r="F10" s="73" t="s">
        <v>6</v>
      </c>
      <c r="G10" s="73"/>
      <c r="H10" s="73"/>
      <c r="I10" s="73" t="s">
        <v>7</v>
      </c>
      <c r="J10" s="73"/>
      <c r="K10" s="73"/>
      <c r="L10" s="73" t="s">
        <v>8</v>
      </c>
      <c r="M10" s="73"/>
      <c r="N10" s="73"/>
    </row>
    <row r="11" spans="1:14" ht="31.9" customHeight="1" x14ac:dyDescent="0.2">
      <c r="A11" s="79"/>
      <c r="B11" s="73"/>
      <c r="C11" s="15" t="s">
        <v>9</v>
      </c>
      <c r="D11" s="15" t="s">
        <v>39</v>
      </c>
      <c r="E11" s="15" t="s">
        <v>10</v>
      </c>
      <c r="F11" s="15" t="s">
        <v>9</v>
      </c>
      <c r="G11" s="15" t="s">
        <v>39</v>
      </c>
      <c r="H11" s="15" t="s">
        <v>10</v>
      </c>
      <c r="I11" s="15" t="s">
        <v>9</v>
      </c>
      <c r="J11" s="15" t="s">
        <v>39</v>
      </c>
      <c r="K11" s="15" t="s">
        <v>10</v>
      </c>
      <c r="L11" s="15" t="s">
        <v>9</v>
      </c>
      <c r="M11" s="15" t="s">
        <v>39</v>
      </c>
      <c r="N11" s="15" t="s">
        <v>10</v>
      </c>
    </row>
    <row r="12" spans="1:14" ht="15" customHeight="1" x14ac:dyDescent="0.2">
      <c r="A12" s="12">
        <v>123</v>
      </c>
      <c r="B12" s="1" t="s">
        <v>11</v>
      </c>
      <c r="C12" s="3">
        <f>6869580+32908945</f>
        <v>39778525</v>
      </c>
      <c r="D12" s="2">
        <v>0</v>
      </c>
      <c r="E12" s="2">
        <v>0</v>
      </c>
      <c r="F12" s="2">
        <v>10395162</v>
      </c>
      <c r="G12" s="2">
        <v>0</v>
      </c>
      <c r="H12" s="2">
        <v>0</v>
      </c>
      <c r="I12" s="13">
        <v>2716949</v>
      </c>
      <c r="J12" s="2">
        <v>0</v>
      </c>
      <c r="K12" s="2">
        <v>0</v>
      </c>
      <c r="L12" s="2">
        <v>24898636</v>
      </c>
      <c r="M12" s="2">
        <v>0</v>
      </c>
      <c r="N12" s="2">
        <v>0</v>
      </c>
    </row>
    <row r="13" spans="1:14" ht="15" customHeight="1" x14ac:dyDescent="0.2">
      <c r="A13" s="12">
        <v>302</v>
      </c>
      <c r="B13" s="1" t="s">
        <v>12</v>
      </c>
      <c r="C13" s="8">
        <v>8352730</v>
      </c>
      <c r="D13" s="2">
        <v>1358417.58</v>
      </c>
      <c r="E13" s="2">
        <f>D13/C13*100</f>
        <v>16.26315683614818</v>
      </c>
      <c r="F13" s="2">
        <v>1696425</v>
      </c>
      <c r="G13" s="2">
        <v>1418405</v>
      </c>
      <c r="H13" s="2">
        <f>G13/F13*100</f>
        <v>83.611418129301327</v>
      </c>
      <c r="I13" s="2">
        <v>322520</v>
      </c>
      <c r="J13" s="2">
        <v>275220</v>
      </c>
      <c r="K13" s="2">
        <f t="shared" ref="K13:K37" si="0">J13/I13*100</f>
        <v>85.334242837653477</v>
      </c>
      <c r="L13" s="2">
        <v>2020806</v>
      </c>
      <c r="M13" s="2">
        <v>559373</v>
      </c>
      <c r="N13" s="2">
        <f>M13/L13*100</f>
        <v>27.680687804767008</v>
      </c>
    </row>
    <row r="14" spans="1:14" ht="15" customHeight="1" x14ac:dyDescent="0.2">
      <c r="A14" s="12">
        <v>303</v>
      </c>
      <c r="B14" s="1" t="s">
        <v>13</v>
      </c>
      <c r="C14" s="2">
        <v>10380555</v>
      </c>
      <c r="D14" s="2">
        <v>1386246.34</v>
      </c>
      <c r="E14" s="2">
        <f t="shared" ref="E14:E35" si="1">D14/C14*100</f>
        <v>13.354260345424693</v>
      </c>
      <c r="F14" s="2">
        <v>2315550</v>
      </c>
      <c r="G14" s="2">
        <v>1584890</v>
      </c>
      <c r="H14" s="2">
        <f t="shared" ref="H14:H37" si="2">G14/F14*100</f>
        <v>68.445509706117335</v>
      </c>
      <c r="I14" s="2">
        <v>363440</v>
      </c>
      <c r="J14" s="2">
        <v>260920</v>
      </c>
      <c r="K14" s="2">
        <f t="shared" si="0"/>
        <v>71.791767554479421</v>
      </c>
      <c r="L14" s="2">
        <v>3006552</v>
      </c>
      <c r="M14" s="2">
        <v>670260.56999999995</v>
      </c>
      <c r="N14" s="2">
        <f t="shared" ref="N14:N37" si="3">M14/L14*100</f>
        <v>22.293330366479609</v>
      </c>
    </row>
    <row r="15" spans="1:14" ht="15" customHeight="1" x14ac:dyDescent="0.2">
      <c r="A15" s="12">
        <v>304</v>
      </c>
      <c r="B15" s="1" t="s">
        <v>14</v>
      </c>
      <c r="C15" s="2">
        <v>29579983</v>
      </c>
      <c r="D15" s="2">
        <v>3718029</v>
      </c>
      <c r="E15" s="2">
        <f t="shared" si="1"/>
        <v>12.569408846516239</v>
      </c>
      <c r="F15" s="2">
        <v>5345840</v>
      </c>
      <c r="G15" s="2">
        <v>3000310</v>
      </c>
      <c r="H15" s="2">
        <f t="shared" si="2"/>
        <v>56.12420124807327</v>
      </c>
      <c r="I15" s="2">
        <v>853380</v>
      </c>
      <c r="J15" s="2">
        <v>216480</v>
      </c>
      <c r="K15" s="2">
        <f t="shared" si="0"/>
        <v>25.367362722351121</v>
      </c>
      <c r="L15" s="2">
        <v>6403978</v>
      </c>
      <c r="M15" s="2">
        <v>637460</v>
      </c>
      <c r="N15" s="2">
        <f t="shared" si="3"/>
        <v>9.9541253889379391</v>
      </c>
    </row>
    <row r="16" spans="1:14" ht="15" customHeight="1" x14ac:dyDescent="0.2">
      <c r="A16" s="12">
        <v>305</v>
      </c>
      <c r="B16" s="1" t="s">
        <v>15</v>
      </c>
      <c r="C16" s="2">
        <v>31155033</v>
      </c>
      <c r="D16" s="2">
        <v>1832393.02</v>
      </c>
      <c r="E16" s="2">
        <f t="shared" si="1"/>
        <v>5.8815313082801097</v>
      </c>
      <c r="F16" s="2">
        <v>6346955</v>
      </c>
      <c r="G16" s="2">
        <v>1878570</v>
      </c>
      <c r="H16" s="2">
        <f t="shared" si="2"/>
        <v>29.597972571099056</v>
      </c>
      <c r="I16" s="2">
        <v>1036420</v>
      </c>
      <c r="J16" s="2">
        <v>289520</v>
      </c>
      <c r="K16" s="2">
        <f t="shared" si="0"/>
        <v>27.934621099554235</v>
      </c>
      <c r="L16" s="2">
        <v>7007903</v>
      </c>
      <c r="M16" s="2">
        <v>845434.51</v>
      </c>
      <c r="N16" s="2">
        <f t="shared" si="3"/>
        <v>12.064015583549031</v>
      </c>
    </row>
    <row r="17" spans="1:20" ht="15" customHeight="1" x14ac:dyDescent="0.2">
      <c r="A17" s="12">
        <v>306</v>
      </c>
      <c r="B17" s="1" t="s">
        <v>16</v>
      </c>
      <c r="C17" s="2">
        <v>18815658</v>
      </c>
      <c r="D17" s="2">
        <v>2365012.0099999998</v>
      </c>
      <c r="E17" s="2">
        <f t="shared" si="1"/>
        <v>12.569382426062377</v>
      </c>
      <c r="F17" s="2">
        <v>3782500</v>
      </c>
      <c r="G17" s="2">
        <v>2541640</v>
      </c>
      <c r="H17" s="2">
        <f t="shared" si="2"/>
        <v>67.194712491738272</v>
      </c>
      <c r="I17" s="2">
        <v>674300</v>
      </c>
      <c r="J17" s="2">
        <v>439560</v>
      </c>
      <c r="K17" s="2">
        <f t="shared" si="0"/>
        <v>65.187601957585642</v>
      </c>
      <c r="L17" s="2">
        <v>4199678</v>
      </c>
      <c r="M17" s="2">
        <v>950712.66</v>
      </c>
      <c r="N17" s="2">
        <f t="shared" si="3"/>
        <v>22.637751275216818</v>
      </c>
    </row>
    <row r="18" spans="1:20" ht="15" customHeight="1" x14ac:dyDescent="0.2">
      <c r="A18" s="12">
        <v>307</v>
      </c>
      <c r="B18" s="1" t="s">
        <v>17</v>
      </c>
      <c r="C18" s="2">
        <v>26037786</v>
      </c>
      <c r="D18" s="2">
        <v>4537197.5199999996</v>
      </c>
      <c r="E18" s="2">
        <f t="shared" si="1"/>
        <v>17.425435173328481</v>
      </c>
      <c r="F18" s="2">
        <v>4312135</v>
      </c>
      <c r="G18" s="2">
        <v>3819010</v>
      </c>
      <c r="H18" s="2">
        <f t="shared" si="2"/>
        <v>88.564249495899361</v>
      </c>
      <c r="I18" s="2">
        <v>884620</v>
      </c>
      <c r="J18" s="2">
        <v>814440</v>
      </c>
      <c r="K18" s="2">
        <f t="shared" si="0"/>
        <v>92.06665008704303</v>
      </c>
      <c r="L18" s="2">
        <v>5187127</v>
      </c>
      <c r="M18" s="2">
        <v>1548581</v>
      </c>
      <c r="N18" s="2">
        <f t="shared" si="3"/>
        <v>29.854310488252938</v>
      </c>
    </row>
    <row r="19" spans="1:20" ht="15" customHeight="1" x14ac:dyDescent="0.2">
      <c r="A19" s="12">
        <v>308</v>
      </c>
      <c r="B19" s="1" t="s">
        <v>18</v>
      </c>
      <c r="C19" s="2">
        <v>29738476</v>
      </c>
      <c r="D19" s="2">
        <v>5607026.9500000002</v>
      </c>
      <c r="E19" s="2">
        <f t="shared" si="1"/>
        <v>18.854452897989795</v>
      </c>
      <c r="F19" s="2">
        <v>4480065</v>
      </c>
      <c r="G19" s="2">
        <v>4310320</v>
      </c>
      <c r="H19" s="2">
        <f t="shared" si="2"/>
        <v>96.211104079963121</v>
      </c>
      <c r="I19" s="2">
        <v>782100</v>
      </c>
      <c r="J19" s="2">
        <v>644380</v>
      </c>
      <c r="K19" s="2">
        <f t="shared" si="0"/>
        <v>82.390998593530242</v>
      </c>
      <c r="L19" s="2">
        <v>4473448</v>
      </c>
      <c r="M19" s="2">
        <v>1615029.7</v>
      </c>
      <c r="N19" s="2">
        <f t="shared" si="3"/>
        <v>36.102570098054116</v>
      </c>
    </row>
    <row r="20" spans="1:20" ht="15" customHeight="1" x14ac:dyDescent="0.2">
      <c r="A20" s="12">
        <v>309</v>
      </c>
      <c r="B20" s="1" t="s">
        <v>19</v>
      </c>
      <c r="C20" s="2">
        <v>38313082</v>
      </c>
      <c r="D20" s="2">
        <v>4298878.0199999996</v>
      </c>
      <c r="E20" s="2">
        <f t="shared" si="1"/>
        <v>11.22039208435385</v>
      </c>
      <c r="F20" s="2">
        <v>7240748</v>
      </c>
      <c r="G20" s="2">
        <v>3186315</v>
      </c>
      <c r="H20" s="2">
        <f t="shared" si="2"/>
        <v>44.005329283659641</v>
      </c>
      <c r="I20" s="2">
        <v>1376540</v>
      </c>
      <c r="J20" s="2">
        <v>301620</v>
      </c>
      <c r="K20" s="2">
        <f t="shared" si="0"/>
        <v>21.911459165734378</v>
      </c>
      <c r="L20" s="2">
        <v>8110235</v>
      </c>
      <c r="M20" s="2">
        <v>1555380</v>
      </c>
      <c r="N20" s="2">
        <f t="shared" si="3"/>
        <v>19.177989293775088</v>
      </c>
    </row>
    <row r="21" spans="1:20" ht="15" customHeight="1" x14ac:dyDescent="0.2">
      <c r="A21" s="12">
        <v>310</v>
      </c>
      <c r="B21" s="1" t="s">
        <v>20</v>
      </c>
      <c r="C21" s="2">
        <v>26341381</v>
      </c>
      <c r="D21" s="2">
        <v>4194272.78</v>
      </c>
      <c r="E21" s="2">
        <f t="shared" si="1"/>
        <v>15.922752037943644</v>
      </c>
      <c r="F21" s="2">
        <v>5419850</v>
      </c>
      <c r="G21" s="2">
        <v>4382210</v>
      </c>
      <c r="H21" s="2">
        <f t="shared" si="2"/>
        <v>80.854820705370074</v>
      </c>
      <c r="I21" s="2">
        <v>883080</v>
      </c>
      <c r="J21" s="2">
        <v>227040</v>
      </c>
      <c r="K21" s="2">
        <f t="shared" si="0"/>
        <v>25.710014947683106</v>
      </c>
      <c r="L21" s="2">
        <v>5672367</v>
      </c>
      <c r="M21" s="2">
        <v>1730718.98</v>
      </c>
      <c r="N21" s="2">
        <f t="shared" si="3"/>
        <v>30.511406966439232</v>
      </c>
    </row>
    <row r="22" spans="1:20" ht="15" customHeight="1" x14ac:dyDescent="0.2">
      <c r="A22" s="12">
        <v>311</v>
      </c>
      <c r="B22" s="1" t="s">
        <v>21</v>
      </c>
      <c r="C22" s="2">
        <v>16221066</v>
      </c>
      <c r="D22" s="2">
        <v>1707387.76</v>
      </c>
      <c r="E22" s="2">
        <f t="shared" si="1"/>
        <v>10.525743252632102</v>
      </c>
      <c r="F22" s="2">
        <v>3279665</v>
      </c>
      <c r="G22" s="2">
        <v>1742850</v>
      </c>
      <c r="H22" s="2">
        <f t="shared" si="2"/>
        <v>53.141098252412974</v>
      </c>
      <c r="I22" s="2">
        <v>670120</v>
      </c>
      <c r="J22" s="2">
        <v>354640</v>
      </c>
      <c r="K22" s="2">
        <f t="shared" si="0"/>
        <v>52.921864740643464</v>
      </c>
      <c r="L22" s="2">
        <v>3526880</v>
      </c>
      <c r="M22" s="2">
        <v>697075.52</v>
      </c>
      <c r="N22" s="2">
        <f t="shared" si="3"/>
        <v>19.764650909585811</v>
      </c>
    </row>
    <row r="23" spans="1:20" ht="15" customHeight="1" x14ac:dyDescent="0.2">
      <c r="A23" s="12">
        <v>312</v>
      </c>
      <c r="B23" s="1" t="s">
        <v>22</v>
      </c>
      <c r="C23" s="2">
        <v>64305665</v>
      </c>
      <c r="D23" s="2">
        <v>11322331.26</v>
      </c>
      <c r="E23" s="2">
        <f t="shared" si="1"/>
        <v>17.60705104285913</v>
      </c>
      <c r="F23" s="2">
        <v>11224215</v>
      </c>
      <c r="G23" s="2">
        <v>10051915</v>
      </c>
      <c r="H23" s="2">
        <f t="shared" si="2"/>
        <v>89.555617029787825</v>
      </c>
      <c r="I23" s="2">
        <v>2023120</v>
      </c>
      <c r="J23" s="2">
        <v>1828200</v>
      </c>
      <c r="K23" s="2">
        <f t="shared" si="0"/>
        <v>90.365376250543719</v>
      </c>
      <c r="L23" s="2">
        <v>11143864</v>
      </c>
      <c r="M23" s="2">
        <v>4029712.4</v>
      </c>
      <c r="N23" s="2">
        <f t="shared" si="3"/>
        <v>36.160818186582318</v>
      </c>
    </row>
    <row r="24" spans="1:20" ht="15" customHeight="1" x14ac:dyDescent="0.2">
      <c r="A24" s="12">
        <v>313</v>
      </c>
      <c r="B24" s="1" t="s">
        <v>23</v>
      </c>
      <c r="C24" s="2">
        <v>73843344</v>
      </c>
      <c r="D24" s="2">
        <v>9954307.5199999996</v>
      </c>
      <c r="E24" s="2">
        <f t="shared" si="1"/>
        <v>13.480304358914189</v>
      </c>
      <c r="F24" s="2">
        <v>12125260</v>
      </c>
      <c r="G24" s="2">
        <v>8227545</v>
      </c>
      <c r="H24" s="2">
        <f t="shared" si="2"/>
        <v>67.854586210934855</v>
      </c>
      <c r="I24" s="2">
        <v>1959760</v>
      </c>
      <c r="J24" s="2">
        <v>1340900</v>
      </c>
      <c r="K24" s="2">
        <f t="shared" si="0"/>
        <v>68.421643466546925</v>
      </c>
      <c r="L24" s="2">
        <v>10996636</v>
      </c>
      <c r="M24" s="2">
        <v>3045337</v>
      </c>
      <c r="N24" s="2">
        <f t="shared" si="3"/>
        <v>27.693350948417319</v>
      </c>
    </row>
    <row r="25" spans="1:20" ht="15" customHeight="1" x14ac:dyDescent="0.2">
      <c r="A25" s="12">
        <v>314</v>
      </c>
      <c r="B25" s="1" t="s">
        <v>24</v>
      </c>
      <c r="C25" s="2">
        <v>65695654</v>
      </c>
      <c r="D25" s="2">
        <v>12564739.380000001</v>
      </c>
      <c r="E25" s="2">
        <f t="shared" si="1"/>
        <v>19.125678206963283</v>
      </c>
      <c r="F25" s="2">
        <v>10778205</v>
      </c>
      <c r="G25" s="2">
        <v>10449160</v>
      </c>
      <c r="H25" s="2">
        <f t="shared" si="2"/>
        <v>96.947126168040043</v>
      </c>
      <c r="I25" s="2">
        <v>1887600</v>
      </c>
      <c r="J25" s="2">
        <v>1607540</v>
      </c>
      <c r="K25" s="2">
        <f t="shared" si="0"/>
        <v>85.163170163170165</v>
      </c>
      <c r="L25" s="2">
        <v>9987903</v>
      </c>
      <c r="M25" s="2">
        <v>4068131.43</v>
      </c>
      <c r="N25" s="2">
        <f t="shared" si="3"/>
        <v>40.730586089993068</v>
      </c>
    </row>
    <row r="26" spans="1:20" ht="15" customHeight="1" x14ac:dyDescent="0.2">
      <c r="A26" s="12">
        <v>315</v>
      </c>
      <c r="B26" s="1" t="s">
        <v>25</v>
      </c>
      <c r="C26" s="2">
        <v>16688723</v>
      </c>
      <c r="D26" s="2">
        <v>1709244.02</v>
      </c>
      <c r="E26" s="2">
        <f t="shared" si="1"/>
        <v>10.241910180904794</v>
      </c>
      <c r="F26" s="2">
        <v>3122670</v>
      </c>
      <c r="G26" s="2">
        <v>1616875</v>
      </c>
      <c r="H26" s="2">
        <f t="shared" si="2"/>
        <v>51.778606128729578</v>
      </c>
      <c r="I26" s="2">
        <v>652740</v>
      </c>
      <c r="J26" s="2">
        <v>313060</v>
      </c>
      <c r="K26" s="2">
        <f t="shared" si="0"/>
        <v>47.960903269295585</v>
      </c>
      <c r="L26" s="2">
        <v>3159117</v>
      </c>
      <c r="M26" s="2">
        <v>662713.80000000005</v>
      </c>
      <c r="N26" s="2">
        <f t="shared" si="3"/>
        <v>20.977817535722799</v>
      </c>
    </row>
    <row r="27" spans="1:20" ht="15" customHeight="1" x14ac:dyDescent="0.2">
      <c r="A27" s="12">
        <v>316</v>
      </c>
      <c r="B27" s="1" t="s">
        <v>26</v>
      </c>
      <c r="C27" s="2">
        <v>69220021</v>
      </c>
      <c r="D27" s="2">
        <v>11977618.689999999</v>
      </c>
      <c r="E27" s="2">
        <f t="shared" si="1"/>
        <v>17.303691210957592</v>
      </c>
      <c r="F27" s="2">
        <v>12931965</v>
      </c>
      <c r="G27" s="2">
        <v>11467555</v>
      </c>
      <c r="H27" s="2">
        <f t="shared" si="2"/>
        <v>88.676044205192326</v>
      </c>
      <c r="I27" s="2">
        <v>1936000</v>
      </c>
      <c r="J27" s="2">
        <v>1674420</v>
      </c>
      <c r="K27" s="2">
        <f t="shared" si="0"/>
        <v>86.48863636363636</v>
      </c>
      <c r="L27" s="2">
        <v>12139924</v>
      </c>
      <c r="M27" s="2">
        <v>4373237.4000000004</v>
      </c>
      <c r="N27" s="2">
        <f t="shared" si="3"/>
        <v>36.023597841304444</v>
      </c>
    </row>
    <row r="28" spans="1:20" ht="15" customHeight="1" x14ac:dyDescent="0.2">
      <c r="A28" s="12">
        <v>317</v>
      </c>
      <c r="B28" s="1" t="s">
        <v>27</v>
      </c>
      <c r="C28" s="2">
        <v>32046924</v>
      </c>
      <c r="D28" s="2">
        <v>4966727.5599999996</v>
      </c>
      <c r="E28" s="2">
        <f>D28/C28*100</f>
        <v>15.4982973092831</v>
      </c>
      <c r="F28" s="2">
        <v>6319465</v>
      </c>
      <c r="G28" s="2">
        <v>3135605</v>
      </c>
      <c r="H28" s="2">
        <f t="shared" si="2"/>
        <v>49.618203439689914</v>
      </c>
      <c r="I28" s="2">
        <v>1192400</v>
      </c>
      <c r="J28" s="2">
        <v>413380</v>
      </c>
      <c r="K28" s="2">
        <f t="shared" si="0"/>
        <v>34.667896678966791</v>
      </c>
      <c r="L28" s="2">
        <v>6448317</v>
      </c>
      <c r="M28" s="2">
        <v>1670670.61</v>
      </c>
      <c r="N28" s="2">
        <f t="shared" si="3"/>
        <v>25.908630267401556</v>
      </c>
    </row>
    <row r="29" spans="1:20" ht="15" customHeight="1" x14ac:dyDescent="0.2">
      <c r="A29" s="12">
        <v>318</v>
      </c>
      <c r="B29" s="1" t="s">
        <v>28</v>
      </c>
      <c r="C29" s="2">
        <v>20321395</v>
      </c>
      <c r="D29" s="2">
        <v>2423461.19</v>
      </c>
      <c r="E29" s="2">
        <f>D29/C29*100</f>
        <v>11.925663518670838</v>
      </c>
      <c r="F29" s="2">
        <v>4040680</v>
      </c>
      <c r="G29" s="2">
        <v>2421310</v>
      </c>
      <c r="H29" s="2">
        <f t="shared" si="2"/>
        <v>59.923329736578992</v>
      </c>
      <c r="I29" s="2">
        <v>747120</v>
      </c>
      <c r="J29" s="2">
        <v>430540</v>
      </c>
      <c r="K29" s="2">
        <f t="shared" si="0"/>
        <v>57.626619552414603</v>
      </c>
      <c r="L29" s="2">
        <v>4717637</v>
      </c>
      <c r="M29" s="2">
        <v>1067963.49</v>
      </c>
      <c r="N29" s="2">
        <f t="shared" si="3"/>
        <v>22.637678354650856</v>
      </c>
    </row>
    <row r="30" spans="1:20" ht="15" customHeight="1" x14ac:dyDescent="0.2">
      <c r="A30" s="12">
        <v>319</v>
      </c>
      <c r="B30" s="1" t="s">
        <v>29</v>
      </c>
      <c r="C30" s="2">
        <v>11612002</v>
      </c>
      <c r="D30" s="2">
        <v>1012046.18</v>
      </c>
      <c r="E30" s="2">
        <f t="shared" si="1"/>
        <v>8.7155184782090132</v>
      </c>
      <c r="F30" s="2">
        <v>2350750</v>
      </c>
      <c r="G30" s="2">
        <v>1044475</v>
      </c>
      <c r="H30" s="2">
        <f t="shared" si="2"/>
        <v>44.431564394342232</v>
      </c>
      <c r="I30" s="2">
        <v>454740</v>
      </c>
      <c r="J30" s="2">
        <v>212740</v>
      </c>
      <c r="K30" s="2">
        <f>J30/I30*100</f>
        <v>46.782776971456222</v>
      </c>
      <c r="L30" s="2">
        <v>3202795</v>
      </c>
      <c r="M30" s="2">
        <v>470614.42</v>
      </c>
      <c r="N30" s="2">
        <f t="shared" si="3"/>
        <v>14.693866451021687</v>
      </c>
    </row>
    <row r="31" spans="1:20" ht="15" customHeight="1" x14ac:dyDescent="0.2">
      <c r="A31" s="12">
        <v>320</v>
      </c>
      <c r="B31" s="1" t="s">
        <v>30</v>
      </c>
      <c r="C31" s="2">
        <v>23031685</v>
      </c>
      <c r="D31" s="2">
        <v>2533194.6800000002</v>
      </c>
      <c r="E31" s="2">
        <f t="shared" si="1"/>
        <v>10.998737955994102</v>
      </c>
      <c r="F31" s="2">
        <v>4078235</v>
      </c>
      <c r="G31" s="2">
        <v>2031870</v>
      </c>
      <c r="H31" s="2">
        <f t="shared" si="2"/>
        <v>49.822288318353401</v>
      </c>
      <c r="I31" s="2">
        <v>790240</v>
      </c>
      <c r="J31" s="2">
        <v>391380</v>
      </c>
      <c r="K31" s="2">
        <f t="shared" si="0"/>
        <v>49.526726057906458</v>
      </c>
      <c r="L31" s="2">
        <v>4639176</v>
      </c>
      <c r="M31" s="2">
        <v>873319.44</v>
      </c>
      <c r="N31" s="2">
        <f t="shared" si="3"/>
        <v>18.824882694685435</v>
      </c>
      <c r="Q31" s="74"/>
      <c r="R31" s="74"/>
      <c r="S31" s="74"/>
      <c r="T31" s="74"/>
    </row>
    <row r="32" spans="1:20" ht="15" customHeight="1" x14ac:dyDescent="0.2">
      <c r="A32" s="12">
        <v>321</v>
      </c>
      <c r="B32" s="1" t="s">
        <v>31</v>
      </c>
      <c r="C32" s="2">
        <v>18022683</v>
      </c>
      <c r="D32" s="2">
        <v>3154928.62</v>
      </c>
      <c r="E32" s="2">
        <f t="shared" si="1"/>
        <v>17.50532159945331</v>
      </c>
      <c r="F32" s="2">
        <v>3625375</v>
      </c>
      <c r="G32" s="2">
        <v>3264135</v>
      </c>
      <c r="H32" s="2">
        <f t="shared" si="2"/>
        <v>90.035789401096437</v>
      </c>
      <c r="I32" s="2">
        <v>623260</v>
      </c>
      <c r="J32" s="2">
        <v>548460</v>
      </c>
      <c r="K32" s="2">
        <f t="shared" si="0"/>
        <v>87.998588069184621</v>
      </c>
      <c r="L32" s="2">
        <v>3825771</v>
      </c>
      <c r="M32" s="2">
        <v>1273784.1100000001</v>
      </c>
      <c r="N32" s="2">
        <f t="shared" si="3"/>
        <v>33.294834165453189</v>
      </c>
    </row>
    <row r="33" spans="1:15" ht="15" customHeight="1" x14ac:dyDescent="0.2">
      <c r="A33" s="12">
        <v>322</v>
      </c>
      <c r="B33" s="1" t="s">
        <v>32</v>
      </c>
      <c r="C33" s="2">
        <v>24273169</v>
      </c>
      <c r="D33" s="2">
        <v>3904272.13</v>
      </c>
      <c r="E33" s="2">
        <f t="shared" si="1"/>
        <v>16.084723548045993</v>
      </c>
      <c r="F33" s="2">
        <v>4846230</v>
      </c>
      <c r="G33" s="2">
        <v>3975585</v>
      </c>
      <c r="H33" s="2">
        <f t="shared" si="2"/>
        <v>82.034591837366364</v>
      </c>
      <c r="I33" s="2">
        <v>882860</v>
      </c>
      <c r="J33" s="2">
        <v>728640</v>
      </c>
      <c r="K33" s="2">
        <f t="shared" si="0"/>
        <v>82.531771741839023</v>
      </c>
      <c r="L33" s="2">
        <v>4929547</v>
      </c>
      <c r="M33" s="2">
        <v>1553159.79</v>
      </c>
      <c r="N33" s="2">
        <f t="shared" si="3"/>
        <v>31.507150454189809</v>
      </c>
    </row>
    <row r="34" spans="1:15" ht="15" customHeight="1" x14ac:dyDescent="0.2">
      <c r="A34" s="12">
        <v>323</v>
      </c>
      <c r="B34" s="1" t="s">
        <v>33</v>
      </c>
      <c r="C34" s="2">
        <v>21343107</v>
      </c>
      <c r="D34" s="2">
        <v>1134826.1200000001</v>
      </c>
      <c r="E34" s="2">
        <f t="shared" si="1"/>
        <v>5.3170614756323911</v>
      </c>
      <c r="F34" s="2">
        <v>4814940</v>
      </c>
      <c r="G34" s="2">
        <v>1392435</v>
      </c>
      <c r="H34" s="2">
        <f t="shared" si="2"/>
        <v>28.919051950803127</v>
      </c>
      <c r="I34" s="2">
        <v>783420</v>
      </c>
      <c r="J34" s="2">
        <v>233420</v>
      </c>
      <c r="K34" s="2">
        <f t="shared" si="0"/>
        <v>29.795001404099974</v>
      </c>
      <c r="L34" s="2">
        <v>22202535</v>
      </c>
      <c r="M34" s="2">
        <v>2004941.06</v>
      </c>
      <c r="N34" s="2">
        <f t="shared" si="3"/>
        <v>9.0302348808368063</v>
      </c>
    </row>
    <row r="35" spans="1:15" ht="15" customHeight="1" x14ac:dyDescent="0.2">
      <c r="A35" s="12">
        <v>324</v>
      </c>
      <c r="B35" s="1" t="s">
        <v>34</v>
      </c>
      <c r="C35" s="2">
        <v>22188994</v>
      </c>
      <c r="D35" s="2">
        <v>3283956.44</v>
      </c>
      <c r="E35" s="2">
        <f t="shared" si="1"/>
        <v>14.799933877128455</v>
      </c>
      <c r="F35" s="2">
        <v>4838925</v>
      </c>
      <c r="G35" s="2">
        <v>3078695</v>
      </c>
      <c r="H35" s="2">
        <f t="shared" si="2"/>
        <v>63.6235320861555</v>
      </c>
      <c r="I35" s="2">
        <v>713460</v>
      </c>
      <c r="J35" s="2">
        <v>451880</v>
      </c>
      <c r="K35" s="2">
        <f t="shared" si="0"/>
        <v>63.336416897934015</v>
      </c>
      <c r="L35" s="2">
        <v>15455643</v>
      </c>
      <c r="M35" s="2">
        <v>1862974.97</v>
      </c>
      <c r="N35" s="2">
        <f t="shared" si="3"/>
        <v>12.053687898976445</v>
      </c>
    </row>
    <row r="36" spans="1:15" ht="15" customHeight="1" x14ac:dyDescent="0.2">
      <c r="A36" s="12">
        <v>325</v>
      </c>
      <c r="B36" s="1" t="s">
        <v>35</v>
      </c>
      <c r="C36" s="2">
        <v>14898202</v>
      </c>
      <c r="D36" s="2">
        <v>1385182.6</v>
      </c>
      <c r="E36" s="2">
        <f>D36/C36*100</f>
        <v>9.2976494747486989</v>
      </c>
      <c r="F36" s="2">
        <v>3145340</v>
      </c>
      <c r="G36" s="2">
        <v>1525975</v>
      </c>
      <c r="H36" s="2">
        <f t="shared" si="2"/>
        <v>48.515422815975377</v>
      </c>
      <c r="I36" s="2">
        <v>452540</v>
      </c>
      <c r="J36" s="2">
        <v>217140</v>
      </c>
      <c r="K36" s="2">
        <f t="shared" si="0"/>
        <v>47.982498784637819</v>
      </c>
      <c r="L36" s="2">
        <v>14500687</v>
      </c>
      <c r="M36" s="2">
        <v>1261217.99</v>
      </c>
      <c r="N36" s="2">
        <f t="shared" si="3"/>
        <v>8.6976430151205939</v>
      </c>
    </row>
    <row r="37" spans="1:15" ht="25.5" x14ac:dyDescent="0.2">
      <c r="A37" s="12">
        <v>326</v>
      </c>
      <c r="B37" s="1" t="s">
        <v>36</v>
      </c>
      <c r="C37" s="2">
        <v>26995157</v>
      </c>
      <c r="D37" s="2">
        <v>2162692.9900000002</v>
      </c>
      <c r="E37" s="2">
        <f>D37/C37*100</f>
        <v>8.0114110468036923</v>
      </c>
      <c r="F37" s="2">
        <v>5773760</v>
      </c>
      <c r="G37" s="2">
        <v>2341130</v>
      </c>
      <c r="H37" s="2">
        <f t="shared" si="2"/>
        <v>40.547753976611425</v>
      </c>
      <c r="I37" s="2">
        <v>797280</v>
      </c>
      <c r="J37" s="2">
        <v>320980</v>
      </c>
      <c r="K37" s="2">
        <f t="shared" si="0"/>
        <v>40.259381898454741</v>
      </c>
      <c r="L37" s="2">
        <v>14533298</v>
      </c>
      <c r="M37" s="2">
        <v>1504623.56</v>
      </c>
      <c r="N37" s="2">
        <f t="shared" si="3"/>
        <v>10.352939573660432</v>
      </c>
    </row>
    <row r="38" spans="1:15" s="11" customFormat="1" ht="15" customHeight="1" x14ac:dyDescent="0.2">
      <c r="A38" s="75" t="s">
        <v>37</v>
      </c>
      <c r="B38" s="76"/>
      <c r="C38" s="4">
        <f>SUM(C12:C37)</f>
        <v>779201000</v>
      </c>
      <c r="D38" s="4">
        <f>SUM(D12:D37)</f>
        <v>104494390.36000001</v>
      </c>
      <c r="E38" s="4">
        <f>D38/C38*100</f>
        <v>13.410453831553093</v>
      </c>
      <c r="F38" s="4">
        <f>SUM(F12:F37)</f>
        <v>148630910</v>
      </c>
      <c r="G38" s="4">
        <f>SUM(G12:G37)</f>
        <v>93888785</v>
      </c>
      <c r="H38" s="4">
        <f>G38/F38*100</f>
        <v>63.169084411849461</v>
      </c>
      <c r="I38" s="4">
        <f>SUM(I12:I37)</f>
        <v>26460009</v>
      </c>
      <c r="J38" s="4">
        <f>SUM(J12:J37)</f>
        <v>14536500</v>
      </c>
      <c r="K38" s="4">
        <f>J38/I38*100</f>
        <v>54.937623037089665</v>
      </c>
      <c r="L38" s="4">
        <f>SUM(L12:L37)</f>
        <v>216390460</v>
      </c>
      <c r="M38" s="4">
        <f>SUM(M12:M37)</f>
        <v>40532427.410000004</v>
      </c>
      <c r="N38" s="4">
        <f>M38/L38*100</f>
        <v>18.731152662645112</v>
      </c>
    </row>
    <row r="39" spans="1:15" ht="12.75" customHeight="1" x14ac:dyDescent="0.2">
      <c r="C39" s="6"/>
      <c r="D39" s="10"/>
      <c r="F39" s="7"/>
      <c r="G39" s="10"/>
      <c r="H39" s="5"/>
      <c r="I39" s="6"/>
      <c r="J39" s="6"/>
      <c r="K39" s="6"/>
      <c r="L39" s="7"/>
      <c r="M39" s="7"/>
      <c r="N39" s="10"/>
      <c r="O39" s="7"/>
    </row>
    <row r="40" spans="1:15" ht="12.75" customHeight="1" x14ac:dyDescent="0.2">
      <c r="B40" s="6"/>
      <c r="C40" s="6"/>
      <c r="D40" s="10"/>
      <c r="E40" s="7"/>
      <c r="F40" s="10"/>
      <c r="G40" s="7"/>
      <c r="H40" s="10"/>
      <c r="I40" s="14"/>
      <c r="J40" s="14"/>
      <c r="K40" s="14"/>
      <c r="L40" s="14"/>
      <c r="M40" s="14"/>
      <c r="N40"/>
      <c r="O40" s="7"/>
    </row>
    <row r="41" spans="1:15" ht="12.75" customHeight="1" x14ac:dyDescent="0.2">
      <c r="B41" s="13"/>
      <c r="C41" s="14"/>
      <c r="D41"/>
      <c r="E41" s="14"/>
      <c r="F41"/>
      <c r="G41" s="14"/>
      <c r="H41"/>
      <c r="I41" s="14"/>
      <c r="J41" s="14"/>
      <c r="K41" s="14"/>
      <c r="L41" s="14"/>
      <c r="M41" s="14"/>
      <c r="N41"/>
      <c r="O41" s="13"/>
    </row>
    <row r="42" spans="1:15" ht="12.75" customHeight="1" x14ac:dyDescent="0.2">
      <c r="A42" s="6"/>
      <c r="B42" s="13"/>
      <c r="C42" s="14"/>
      <c r="D42"/>
      <c r="E42" s="14"/>
      <c r="F42"/>
      <c r="G42" s="14"/>
      <c r="H42"/>
      <c r="I42" s="6"/>
      <c r="J42" s="6"/>
      <c r="K42" s="6"/>
      <c r="L42" s="7"/>
      <c r="M42" s="7"/>
      <c r="N42" s="10"/>
      <c r="O42" s="13"/>
    </row>
    <row r="43" spans="1:15" ht="12.75" customHeight="1" x14ac:dyDescent="0.2">
      <c r="A43" s="13"/>
      <c r="B43" s="6"/>
      <c r="C43" s="6"/>
      <c r="D43" s="10"/>
      <c r="E43" s="7"/>
      <c r="F43" s="10"/>
      <c r="G43" s="7"/>
      <c r="H43" s="10"/>
      <c r="I43" s="14"/>
      <c r="J43" s="14"/>
      <c r="K43" s="14"/>
      <c r="L43" s="14"/>
      <c r="M43" s="14"/>
      <c r="N43"/>
      <c r="O43" s="7"/>
    </row>
    <row r="44" spans="1:15" ht="12.75" customHeight="1" x14ac:dyDescent="0.2">
      <c r="A44" s="6"/>
      <c r="B44" s="13"/>
      <c r="C44" s="14"/>
      <c r="D44"/>
      <c r="E44" s="14"/>
      <c r="F44"/>
      <c r="G44" s="14"/>
      <c r="H44"/>
      <c r="I44" s="14"/>
      <c r="J44" s="14"/>
      <c r="K44" s="14"/>
      <c r="L44" s="14"/>
      <c r="M44" s="14"/>
      <c r="N44"/>
      <c r="O44" s="13"/>
    </row>
    <row r="45" spans="1:15" ht="12.75" customHeight="1" x14ac:dyDescent="0.2">
      <c r="A45" s="13"/>
      <c r="B45" s="6"/>
      <c r="C45" s="14"/>
      <c r="D45"/>
      <c r="E45" s="14"/>
      <c r="F45"/>
      <c r="G45" s="14"/>
      <c r="H45"/>
      <c r="I45" s="6"/>
      <c r="J45" s="6"/>
      <c r="K45" s="6"/>
      <c r="L45" s="7"/>
      <c r="M45" s="7"/>
      <c r="N45" s="10"/>
      <c r="O45" s="13"/>
    </row>
    <row r="46" spans="1:15" ht="12.75" customHeight="1" x14ac:dyDescent="0.2">
      <c r="A46" s="13"/>
      <c r="B46" s="13"/>
      <c r="C46" s="6"/>
      <c r="D46" s="10"/>
      <c r="E46" s="7"/>
      <c r="F46" s="10"/>
      <c r="G46" s="7"/>
      <c r="H46" s="10"/>
      <c r="I46" s="14"/>
      <c r="J46" s="14"/>
      <c r="K46" s="14"/>
      <c r="L46" s="14"/>
      <c r="M46" s="14"/>
      <c r="N46"/>
      <c r="O46" s="7"/>
    </row>
    <row r="47" spans="1:15" ht="12.75" customHeight="1" x14ac:dyDescent="0.2">
      <c r="A47" s="6"/>
      <c r="B47" s="13"/>
      <c r="C47" s="14"/>
      <c r="D47"/>
      <c r="E47" s="14"/>
      <c r="F47"/>
      <c r="G47" s="14"/>
      <c r="H47"/>
      <c r="I47" s="14"/>
      <c r="J47" s="14"/>
      <c r="K47" s="14"/>
      <c r="L47" s="14"/>
      <c r="M47" s="14"/>
      <c r="N47"/>
      <c r="O47" s="13"/>
    </row>
    <row r="48" spans="1:15" ht="12.75" customHeight="1" x14ac:dyDescent="0.2">
      <c r="A48" s="13"/>
      <c r="B48" s="6"/>
      <c r="C48" s="14"/>
      <c r="D48"/>
      <c r="E48" s="14"/>
      <c r="F48"/>
      <c r="G48" s="14"/>
      <c r="H48"/>
      <c r="I48" s="6"/>
      <c r="J48" s="6"/>
      <c r="K48" s="6"/>
      <c r="L48" s="7"/>
      <c r="M48" s="7"/>
      <c r="N48" s="10"/>
      <c r="O48" s="13"/>
    </row>
    <row r="49" spans="1:15" ht="12.75" customHeight="1" x14ac:dyDescent="0.2">
      <c r="A49" s="13"/>
      <c r="B49" s="13"/>
      <c r="C49" s="6"/>
      <c r="D49" s="10"/>
      <c r="E49" s="7"/>
      <c r="F49" s="10"/>
      <c r="G49" s="7"/>
      <c r="H49" s="10"/>
      <c r="I49" s="14"/>
      <c r="J49" s="14"/>
      <c r="K49" s="14"/>
      <c r="L49" s="14"/>
      <c r="M49" s="14"/>
      <c r="N49"/>
      <c r="O49" s="7"/>
    </row>
    <row r="50" spans="1:15" ht="12.75" customHeight="1" x14ac:dyDescent="0.2">
      <c r="A50" s="6"/>
      <c r="B50" s="13"/>
      <c r="C50" s="14"/>
      <c r="D50"/>
      <c r="E50" s="14"/>
      <c r="F50"/>
      <c r="G50" s="14"/>
      <c r="H50"/>
      <c r="I50" s="14"/>
      <c r="J50" s="14"/>
      <c r="K50" s="14"/>
      <c r="L50" s="14"/>
      <c r="M50" s="14"/>
      <c r="N50"/>
      <c r="O50" s="13"/>
    </row>
    <row r="51" spans="1:15" ht="12.75" customHeight="1" x14ac:dyDescent="0.2">
      <c r="A51" s="13"/>
      <c r="B51" s="6"/>
      <c r="C51" s="14"/>
      <c r="D51"/>
      <c r="E51" s="14"/>
      <c r="F51"/>
      <c r="G51" s="14"/>
      <c r="H51"/>
      <c r="I51" s="6"/>
      <c r="J51" s="6"/>
      <c r="K51" s="6"/>
      <c r="L51" s="7"/>
      <c r="M51" s="7"/>
      <c r="N51" s="10"/>
      <c r="O51" s="13"/>
    </row>
    <row r="52" spans="1:15" ht="12.75" customHeight="1" x14ac:dyDescent="0.2">
      <c r="A52" s="13"/>
      <c r="B52" s="13"/>
      <c r="C52" s="6"/>
      <c r="D52" s="10"/>
      <c r="E52" s="7"/>
      <c r="F52" s="10"/>
      <c r="G52" s="7"/>
      <c r="H52" s="10"/>
      <c r="I52" s="14"/>
      <c r="J52" s="14"/>
      <c r="K52" s="14"/>
      <c r="L52" s="14"/>
      <c r="M52" s="14"/>
      <c r="N52"/>
      <c r="O52" s="7"/>
    </row>
    <row r="53" spans="1:15" ht="12.75" customHeight="1" x14ac:dyDescent="0.2">
      <c r="A53" s="6"/>
      <c r="B53" s="13"/>
      <c r="C53" s="14"/>
      <c r="D53"/>
      <c r="E53" s="14"/>
      <c r="F53"/>
      <c r="G53" s="14"/>
      <c r="H53"/>
      <c r="I53" s="14"/>
      <c r="J53" s="14"/>
      <c r="K53" s="14"/>
      <c r="L53" s="14"/>
      <c r="M53" s="14"/>
      <c r="N53"/>
      <c r="O53" s="13"/>
    </row>
    <row r="54" spans="1:15" ht="12.75" customHeight="1" x14ac:dyDescent="0.2">
      <c r="A54" s="13"/>
      <c r="B54" s="6"/>
      <c r="C54" s="14"/>
      <c r="D54"/>
      <c r="E54" s="14"/>
      <c r="F54"/>
      <c r="G54" s="14"/>
      <c r="H54"/>
      <c r="I54" s="6"/>
      <c r="J54" s="6"/>
      <c r="K54" s="6"/>
      <c r="L54" s="7"/>
      <c r="M54" s="7"/>
      <c r="N54" s="10"/>
      <c r="O54" s="13"/>
    </row>
    <row r="55" spans="1:15" ht="12.75" customHeight="1" x14ac:dyDescent="0.2">
      <c r="A55" s="13"/>
      <c r="B55" s="13"/>
      <c r="C55" s="6"/>
      <c r="D55" s="10"/>
      <c r="E55" s="7"/>
      <c r="F55" s="10"/>
      <c r="G55" s="7"/>
      <c r="H55" s="10"/>
      <c r="I55" s="14"/>
      <c r="J55" s="14"/>
      <c r="K55" s="14"/>
      <c r="L55" s="14"/>
      <c r="M55" s="14"/>
      <c r="N55"/>
      <c r="O55" s="7"/>
    </row>
    <row r="56" spans="1:15" ht="12.75" customHeight="1" x14ac:dyDescent="0.2">
      <c r="A56" s="6"/>
      <c r="B56" s="13"/>
      <c r="C56" s="14"/>
      <c r="D56"/>
      <c r="E56" s="14"/>
      <c r="F56"/>
      <c r="G56" s="14"/>
      <c r="H56"/>
      <c r="I56" s="14"/>
      <c r="J56" s="14"/>
      <c r="K56" s="14"/>
      <c r="L56" s="14"/>
      <c r="M56" s="14"/>
      <c r="N56"/>
      <c r="O56" s="13"/>
    </row>
    <row r="57" spans="1:15" ht="12.75" customHeight="1" x14ac:dyDescent="0.2">
      <c r="A57" s="13"/>
      <c r="B57" s="6"/>
      <c r="C57" s="14"/>
      <c r="D57"/>
      <c r="E57" s="14"/>
      <c r="F57"/>
      <c r="G57" s="14"/>
      <c r="H57"/>
      <c r="I57" s="6"/>
      <c r="J57" s="6"/>
      <c r="K57" s="6"/>
      <c r="L57" s="7"/>
      <c r="M57" s="7"/>
      <c r="N57" s="10"/>
      <c r="O57" s="13"/>
    </row>
    <row r="58" spans="1:15" ht="12.75" customHeight="1" x14ac:dyDescent="0.2">
      <c r="A58" s="13"/>
      <c r="B58" s="13"/>
      <c r="C58" s="6"/>
      <c r="D58" s="10"/>
      <c r="E58" s="7"/>
      <c r="F58" s="10"/>
      <c r="G58" s="7"/>
      <c r="H58" s="10"/>
      <c r="I58" s="14"/>
      <c r="J58" s="14"/>
      <c r="K58" s="14"/>
      <c r="L58" s="14"/>
      <c r="M58" s="14"/>
      <c r="N58"/>
      <c r="O58" s="7"/>
    </row>
    <row r="59" spans="1:15" ht="12.75" customHeight="1" x14ac:dyDescent="0.2">
      <c r="A59" s="6"/>
      <c r="B59" s="13"/>
      <c r="C59" s="14"/>
      <c r="D59"/>
      <c r="E59" s="14"/>
      <c r="F59"/>
      <c r="G59" s="14"/>
      <c r="H59"/>
      <c r="I59" s="14"/>
      <c r="J59" s="14"/>
      <c r="K59" s="14"/>
      <c r="L59" s="14"/>
      <c r="M59" s="14"/>
      <c r="N59"/>
      <c r="O59" s="13"/>
    </row>
    <row r="60" spans="1:15" ht="12.75" customHeight="1" x14ac:dyDescent="0.2">
      <c r="A60" s="13"/>
      <c r="B60" s="6"/>
      <c r="C60" s="14"/>
      <c r="D60"/>
      <c r="E60" s="14"/>
      <c r="F60"/>
      <c r="G60" s="14"/>
      <c r="H60"/>
      <c r="I60" s="6"/>
      <c r="J60" s="6"/>
      <c r="K60" s="6"/>
      <c r="L60" s="7"/>
      <c r="M60" s="7"/>
      <c r="N60" s="10"/>
      <c r="O60" s="13"/>
    </row>
    <row r="61" spans="1:15" ht="12.75" customHeight="1" x14ac:dyDescent="0.2">
      <c r="A61" s="13"/>
      <c r="B61" s="13"/>
      <c r="C61" s="6"/>
      <c r="D61" s="10"/>
      <c r="E61" s="7"/>
      <c r="F61" s="10"/>
      <c r="G61" s="7"/>
      <c r="H61" s="10"/>
      <c r="I61" s="14"/>
      <c r="J61" s="14"/>
      <c r="K61" s="14"/>
      <c r="L61" s="14"/>
      <c r="M61" s="14"/>
      <c r="N61"/>
      <c r="O61" s="7"/>
    </row>
    <row r="62" spans="1:15" ht="12.75" customHeight="1" x14ac:dyDescent="0.2">
      <c r="A62" s="6"/>
      <c r="B62" s="13"/>
      <c r="C62" s="14"/>
      <c r="D62"/>
      <c r="E62" s="14"/>
      <c r="F62"/>
      <c r="G62" s="14"/>
      <c r="H62"/>
      <c r="I62" s="14"/>
      <c r="J62" s="14"/>
      <c r="K62" s="14"/>
      <c r="L62" s="14"/>
      <c r="M62" s="14"/>
      <c r="N62"/>
      <c r="O62" s="13"/>
    </row>
    <row r="63" spans="1:15" ht="12.75" customHeight="1" x14ac:dyDescent="0.2">
      <c r="A63" s="13"/>
      <c r="B63" s="6"/>
      <c r="C63" s="14"/>
      <c r="D63"/>
      <c r="E63" s="14"/>
      <c r="F63"/>
      <c r="G63" s="14"/>
      <c r="H63"/>
      <c r="I63" s="6"/>
      <c r="J63" s="6"/>
      <c r="K63" s="6"/>
      <c r="L63" s="7"/>
      <c r="M63" s="7"/>
      <c r="N63" s="10"/>
      <c r="O63" s="13"/>
    </row>
    <row r="64" spans="1:15" ht="12.75" customHeight="1" x14ac:dyDescent="0.2">
      <c r="A64" s="13"/>
      <c r="B64" s="13"/>
      <c r="C64" s="6"/>
      <c r="D64" s="10"/>
      <c r="E64" s="7"/>
      <c r="F64" s="10"/>
      <c r="G64" s="7"/>
      <c r="H64" s="10"/>
      <c r="I64" s="14"/>
      <c r="J64" s="14"/>
      <c r="K64" s="14"/>
      <c r="L64" s="14"/>
      <c r="M64" s="14"/>
      <c r="N64"/>
      <c r="O64" s="7"/>
    </row>
    <row r="65" spans="1:15" ht="12.75" customHeight="1" x14ac:dyDescent="0.2">
      <c r="A65" s="6"/>
      <c r="B65" s="13"/>
      <c r="C65" s="14"/>
      <c r="D65"/>
      <c r="E65" s="14"/>
      <c r="F65"/>
      <c r="G65" s="14"/>
      <c r="H65"/>
      <c r="I65" s="14"/>
      <c r="J65" s="14"/>
      <c r="K65" s="14"/>
      <c r="L65" s="14"/>
      <c r="M65" s="14"/>
      <c r="N65"/>
      <c r="O65" s="13"/>
    </row>
    <row r="66" spans="1:15" ht="12.75" customHeight="1" x14ac:dyDescent="0.2">
      <c r="A66" s="13"/>
      <c r="B66" s="6"/>
      <c r="C66" s="14"/>
      <c r="D66"/>
      <c r="E66" s="14"/>
      <c r="F66"/>
      <c r="G66" s="14"/>
      <c r="H66"/>
      <c r="I66" s="6"/>
      <c r="J66" s="6"/>
      <c r="K66" s="6"/>
      <c r="L66" s="7"/>
      <c r="M66" s="7"/>
      <c r="N66" s="10"/>
      <c r="O66" s="13"/>
    </row>
    <row r="67" spans="1:15" ht="12.75" customHeight="1" x14ac:dyDescent="0.2">
      <c r="A67" s="13"/>
      <c r="B67" s="13"/>
      <c r="C67" s="6"/>
      <c r="D67" s="10"/>
      <c r="E67" s="7"/>
      <c r="F67" s="10"/>
      <c r="G67" s="7"/>
      <c r="H67" s="10"/>
      <c r="I67" s="14"/>
      <c r="J67" s="14"/>
      <c r="K67" s="14"/>
      <c r="L67" s="14"/>
      <c r="M67" s="14"/>
      <c r="N67"/>
      <c r="O67" s="7"/>
    </row>
    <row r="68" spans="1:15" ht="12.75" customHeight="1" x14ac:dyDescent="0.2">
      <c r="A68" s="6"/>
      <c r="B68" s="13"/>
      <c r="C68" s="14"/>
      <c r="D68"/>
      <c r="E68" s="14"/>
      <c r="F68"/>
      <c r="G68" s="14"/>
      <c r="H68"/>
      <c r="I68" s="14"/>
      <c r="J68" s="14"/>
      <c r="K68" s="14"/>
      <c r="L68" s="14"/>
      <c r="M68" s="14"/>
      <c r="N68"/>
      <c r="O68" s="13"/>
    </row>
    <row r="69" spans="1:15" ht="12.75" customHeight="1" x14ac:dyDescent="0.2">
      <c r="A69" s="13"/>
      <c r="B69" s="6"/>
      <c r="C69" s="14"/>
      <c r="D69"/>
      <c r="E69" s="14"/>
      <c r="F69"/>
      <c r="G69" s="14"/>
      <c r="H69"/>
      <c r="I69" s="6"/>
      <c r="J69" s="6"/>
      <c r="K69" s="6"/>
      <c r="L69" s="7"/>
      <c r="M69" s="7"/>
      <c r="N69" s="10"/>
      <c r="O69" s="13"/>
    </row>
    <row r="70" spans="1:15" ht="12.75" customHeight="1" x14ac:dyDescent="0.2">
      <c r="A70" s="13"/>
      <c r="B70" s="13"/>
      <c r="C70" s="6"/>
      <c r="D70" s="10"/>
      <c r="E70" s="7"/>
      <c r="F70" s="10"/>
      <c r="G70" s="7"/>
      <c r="H70" s="10"/>
      <c r="I70" s="14"/>
      <c r="J70" s="14"/>
      <c r="K70" s="14"/>
      <c r="L70" s="14"/>
      <c r="M70" s="14"/>
      <c r="N70"/>
      <c r="O70" s="7"/>
    </row>
    <row r="71" spans="1:15" ht="12.75" customHeight="1" x14ac:dyDescent="0.2">
      <c r="A71" s="6"/>
      <c r="B71" s="13"/>
      <c r="C71" s="14"/>
      <c r="D71"/>
      <c r="E71" s="14"/>
      <c r="F71"/>
      <c r="G71" s="14"/>
      <c r="H71"/>
      <c r="I71" s="14"/>
      <c r="J71" s="14"/>
      <c r="K71" s="14"/>
      <c r="L71" s="14"/>
      <c r="M71" s="14"/>
      <c r="N71"/>
      <c r="O71" s="13"/>
    </row>
    <row r="72" spans="1:15" ht="12.75" customHeight="1" x14ac:dyDescent="0.2">
      <c r="A72" s="13"/>
      <c r="B72" s="6"/>
      <c r="C72" s="14"/>
      <c r="D72"/>
      <c r="E72" s="14"/>
      <c r="F72"/>
      <c r="G72" s="14"/>
      <c r="H72"/>
      <c r="I72" s="6"/>
      <c r="J72" s="6"/>
      <c r="K72" s="6"/>
      <c r="L72" s="7"/>
      <c r="M72" s="7"/>
      <c r="N72" s="10"/>
      <c r="O72" s="13"/>
    </row>
    <row r="73" spans="1:15" ht="12.75" customHeight="1" x14ac:dyDescent="0.2">
      <c r="A73" s="13"/>
      <c r="B73" s="13"/>
      <c r="C73" s="6"/>
      <c r="D73" s="10"/>
      <c r="E73" s="7"/>
      <c r="F73" s="10"/>
      <c r="G73" s="7"/>
      <c r="H73" s="10"/>
      <c r="I73" s="14"/>
      <c r="J73" s="14"/>
      <c r="K73" s="14"/>
      <c r="L73" s="14"/>
      <c r="M73" s="14"/>
      <c r="N73"/>
      <c r="O73" s="7"/>
    </row>
    <row r="74" spans="1:15" ht="12.75" customHeight="1" x14ac:dyDescent="0.2">
      <c r="A74" s="6"/>
      <c r="B74" s="13"/>
      <c r="C74" s="14"/>
      <c r="D74"/>
      <c r="E74" s="14"/>
      <c r="F74"/>
      <c r="G74" s="14"/>
      <c r="H74"/>
      <c r="I74" s="14"/>
      <c r="J74" s="14"/>
      <c r="K74" s="14"/>
      <c r="L74" s="14"/>
      <c r="M74" s="14"/>
      <c r="N74"/>
      <c r="O74" s="13"/>
    </row>
    <row r="75" spans="1:15" ht="12.75" customHeight="1" x14ac:dyDescent="0.2">
      <c r="A75" s="13"/>
      <c r="B75" s="6"/>
      <c r="C75" s="14"/>
      <c r="D75"/>
      <c r="E75" s="14"/>
      <c r="F75"/>
      <c r="G75" s="14"/>
      <c r="H75"/>
      <c r="I75" s="6"/>
      <c r="J75" s="6"/>
      <c r="K75" s="6"/>
      <c r="L75" s="7"/>
      <c r="M75" s="7"/>
      <c r="N75" s="10"/>
      <c r="O75" s="13"/>
    </row>
    <row r="76" spans="1:15" ht="12.75" customHeight="1" x14ac:dyDescent="0.2">
      <c r="A76" s="13"/>
      <c r="B76" s="13"/>
      <c r="C76" s="6"/>
      <c r="D76" s="10"/>
      <c r="E76" s="7"/>
      <c r="F76" s="10"/>
      <c r="G76" s="7"/>
      <c r="H76" s="10"/>
      <c r="I76" s="14"/>
      <c r="J76" s="14"/>
      <c r="K76" s="14"/>
      <c r="L76" s="14"/>
      <c r="M76" s="14"/>
      <c r="N76"/>
      <c r="O76" s="7"/>
    </row>
    <row r="77" spans="1:15" ht="12.75" customHeight="1" x14ac:dyDescent="0.2">
      <c r="A77" s="6"/>
      <c r="B77" s="13"/>
      <c r="C77" s="14"/>
      <c r="D77"/>
      <c r="E77" s="14"/>
      <c r="F77"/>
      <c r="G77" s="14"/>
      <c r="H77"/>
      <c r="I77" s="14"/>
      <c r="J77" s="14"/>
      <c r="K77" s="14"/>
      <c r="L77" s="14"/>
      <c r="M77" s="14"/>
      <c r="N77"/>
      <c r="O77" s="13"/>
    </row>
    <row r="78" spans="1:15" ht="12.75" customHeight="1" x14ac:dyDescent="0.2">
      <c r="A78" s="13"/>
      <c r="B78" s="6"/>
      <c r="C78" s="14"/>
      <c r="D78"/>
      <c r="E78" s="14"/>
      <c r="F78"/>
      <c r="G78" s="14"/>
      <c r="H78"/>
      <c r="I78" s="6"/>
      <c r="J78" s="6"/>
      <c r="K78" s="6"/>
      <c r="L78" s="7"/>
      <c r="M78" s="7"/>
      <c r="N78" s="10"/>
      <c r="O78" s="13"/>
    </row>
    <row r="79" spans="1:15" ht="12.75" customHeight="1" x14ac:dyDescent="0.2">
      <c r="A79" s="13"/>
      <c r="B79" s="13"/>
      <c r="C79" s="6"/>
      <c r="D79" s="10"/>
      <c r="E79" s="7"/>
      <c r="F79" s="10"/>
      <c r="G79" s="7"/>
      <c r="H79" s="10"/>
      <c r="I79" s="14"/>
      <c r="J79" s="14"/>
      <c r="K79" s="14"/>
      <c r="L79" s="14"/>
      <c r="M79" s="14"/>
      <c r="N79"/>
      <c r="O79" s="7"/>
    </row>
    <row r="80" spans="1:15" ht="12.75" customHeight="1" x14ac:dyDescent="0.2">
      <c r="A80" s="6"/>
      <c r="B80" s="13"/>
      <c r="C80" s="14"/>
      <c r="D80"/>
      <c r="E80" s="14"/>
      <c r="F80"/>
      <c r="G80" s="14"/>
      <c r="H80"/>
      <c r="I80" s="14"/>
      <c r="J80" s="14"/>
      <c r="K80" s="14"/>
      <c r="L80" s="14"/>
      <c r="M80" s="14"/>
      <c r="N80"/>
      <c r="O80" s="13"/>
    </row>
    <row r="81" spans="1:15" ht="12.75" customHeight="1" x14ac:dyDescent="0.2">
      <c r="A81" s="13"/>
      <c r="B81" s="6"/>
      <c r="C81" s="14"/>
      <c r="D81"/>
      <c r="E81" s="14"/>
      <c r="F81"/>
      <c r="G81" s="14"/>
      <c r="H81"/>
      <c r="I81" s="6"/>
      <c r="J81" s="6"/>
      <c r="K81" s="6"/>
      <c r="L81" s="7"/>
      <c r="M81" s="7"/>
      <c r="N81" s="10"/>
      <c r="O81" s="13"/>
    </row>
    <row r="82" spans="1:15" ht="12.75" customHeight="1" x14ac:dyDescent="0.2">
      <c r="A82" s="13"/>
      <c r="B82" s="13"/>
      <c r="C82" s="6"/>
      <c r="D82" s="10"/>
      <c r="E82" s="7"/>
      <c r="F82" s="10"/>
      <c r="G82" s="7"/>
      <c r="H82" s="10"/>
      <c r="I82" s="14"/>
      <c r="J82" s="14"/>
      <c r="K82" s="14"/>
      <c r="L82" s="14"/>
      <c r="M82" s="14"/>
      <c r="N82"/>
      <c r="O82" s="7"/>
    </row>
    <row r="83" spans="1:15" ht="12.75" customHeight="1" x14ac:dyDescent="0.2">
      <c r="A83" s="6"/>
      <c r="B83" s="13"/>
      <c r="C83" s="14"/>
      <c r="D83"/>
      <c r="E83" s="14"/>
      <c r="F83"/>
      <c r="G83" s="14"/>
      <c r="H83"/>
      <c r="I83" s="14"/>
      <c r="J83" s="14"/>
      <c r="K83" s="14"/>
      <c r="L83" s="14"/>
      <c r="M83" s="14"/>
      <c r="N83"/>
      <c r="O83" s="13"/>
    </row>
    <row r="84" spans="1:15" ht="12.75" customHeight="1" x14ac:dyDescent="0.2">
      <c r="A84" s="13"/>
      <c r="B84" s="6"/>
      <c r="C84" s="14"/>
      <c r="D84"/>
      <c r="E84" s="14"/>
      <c r="F84"/>
      <c r="G84" s="14"/>
      <c r="H84"/>
      <c r="I84" s="6"/>
      <c r="J84" s="6"/>
      <c r="K84" s="6"/>
      <c r="L84" s="7"/>
      <c r="M84" s="7"/>
      <c r="N84" s="10"/>
      <c r="O84" s="13"/>
    </row>
    <row r="85" spans="1:15" ht="12.75" customHeight="1" x14ac:dyDescent="0.2">
      <c r="A85" s="13"/>
      <c r="B85" s="13"/>
      <c r="C85" s="6"/>
      <c r="D85" s="10"/>
      <c r="E85" s="7"/>
      <c r="F85" s="10"/>
      <c r="G85" s="7"/>
      <c r="H85" s="10"/>
      <c r="I85" s="14"/>
      <c r="J85" s="14"/>
      <c r="K85" s="14"/>
      <c r="L85" s="14"/>
      <c r="M85" s="14"/>
      <c r="N85"/>
      <c r="O85" s="7"/>
    </row>
    <row r="86" spans="1:15" ht="12.75" customHeight="1" x14ac:dyDescent="0.2">
      <c r="A86" s="6"/>
      <c r="B86" s="13"/>
      <c r="C86" s="14"/>
      <c r="D86"/>
      <c r="E86" s="14"/>
      <c r="F86"/>
      <c r="G86" s="14"/>
      <c r="H86"/>
      <c r="I86" s="14"/>
      <c r="J86" s="14"/>
      <c r="K86" s="14"/>
      <c r="L86" s="14"/>
      <c r="M86" s="14"/>
      <c r="N86"/>
      <c r="O86" s="13"/>
    </row>
    <row r="87" spans="1:15" ht="12.75" customHeight="1" x14ac:dyDescent="0.2">
      <c r="A87" s="13"/>
      <c r="B87" s="6"/>
      <c r="C87" s="14"/>
      <c r="D87"/>
      <c r="E87" s="14"/>
      <c r="F87"/>
      <c r="G87" s="14"/>
      <c r="H87"/>
      <c r="I87" s="6"/>
      <c r="J87" s="6"/>
      <c r="K87" s="6"/>
      <c r="L87" s="7"/>
      <c r="M87" s="7"/>
      <c r="N87" s="10"/>
      <c r="O87" s="13"/>
    </row>
    <row r="88" spans="1:15" ht="12.75" customHeight="1" x14ac:dyDescent="0.2">
      <c r="A88" s="13"/>
      <c r="B88" s="13"/>
      <c r="C88" s="6"/>
      <c r="D88" s="10"/>
      <c r="E88" s="7"/>
      <c r="F88" s="10"/>
      <c r="G88" s="7"/>
      <c r="H88" s="10"/>
      <c r="I88" s="14"/>
      <c r="J88" s="14"/>
      <c r="K88" s="14"/>
      <c r="L88" s="14"/>
      <c r="M88" s="14"/>
      <c r="N88"/>
      <c r="O88" s="7"/>
    </row>
    <row r="89" spans="1:15" ht="12.75" customHeight="1" x14ac:dyDescent="0.2">
      <c r="A89" s="6"/>
      <c r="B89" s="13"/>
      <c r="C89" s="14"/>
      <c r="D89"/>
      <c r="E89" s="14"/>
      <c r="F89"/>
      <c r="G89" s="14"/>
      <c r="H89"/>
      <c r="I89" s="14"/>
      <c r="J89" s="14"/>
      <c r="K89" s="14"/>
      <c r="L89" s="14"/>
      <c r="M89" s="14"/>
      <c r="N89"/>
      <c r="O89" s="13"/>
    </row>
    <row r="90" spans="1:15" ht="12.75" customHeight="1" x14ac:dyDescent="0.2">
      <c r="A90" s="13"/>
      <c r="B90" s="6"/>
      <c r="C90" s="14"/>
      <c r="D90"/>
      <c r="E90" s="14"/>
      <c r="F90"/>
      <c r="G90" s="14"/>
      <c r="H90"/>
      <c r="I90" s="6"/>
      <c r="J90" s="6"/>
      <c r="K90" s="6"/>
      <c r="L90" s="7"/>
      <c r="M90" s="7"/>
      <c r="N90" s="10"/>
      <c r="O90" s="13"/>
    </row>
    <row r="91" spans="1:15" ht="12.75" customHeight="1" x14ac:dyDescent="0.2">
      <c r="A91" s="13"/>
      <c r="B91" s="13"/>
      <c r="C91" s="6"/>
      <c r="D91" s="10"/>
      <c r="E91" s="7"/>
      <c r="F91" s="10"/>
      <c r="G91" s="7"/>
      <c r="H91" s="10"/>
      <c r="I91" s="14"/>
      <c r="J91" s="14"/>
      <c r="K91" s="14"/>
      <c r="L91" s="14"/>
      <c r="M91" s="14"/>
      <c r="N91"/>
      <c r="O91" s="7"/>
    </row>
    <row r="92" spans="1:15" ht="12.75" customHeight="1" x14ac:dyDescent="0.2">
      <c r="A92" s="6"/>
      <c r="B92" s="13"/>
      <c r="C92" s="14"/>
      <c r="D92"/>
      <c r="E92" s="14"/>
      <c r="F92"/>
      <c r="G92" s="14"/>
      <c r="H92"/>
      <c r="I92" s="14"/>
      <c r="J92" s="14"/>
      <c r="K92" s="14"/>
      <c r="L92" s="14"/>
      <c r="M92" s="14"/>
      <c r="N92"/>
      <c r="O92" s="13"/>
    </row>
    <row r="93" spans="1:15" ht="12.75" customHeight="1" x14ac:dyDescent="0.2">
      <c r="A93" s="13"/>
      <c r="B93" s="6"/>
      <c r="C93" s="14"/>
      <c r="D93"/>
      <c r="E93" s="14"/>
      <c r="F93"/>
      <c r="G93" s="14"/>
      <c r="H93"/>
      <c r="I93" s="6"/>
      <c r="J93" s="6"/>
      <c r="K93" s="6"/>
      <c r="L93" s="7"/>
      <c r="M93" s="7"/>
      <c r="N93" s="10"/>
      <c r="O93" s="13"/>
    </row>
    <row r="94" spans="1:15" ht="12.75" customHeight="1" x14ac:dyDescent="0.2">
      <c r="A94" s="13"/>
      <c r="B94" s="13"/>
      <c r="C94" s="6"/>
      <c r="D94" s="10"/>
      <c r="E94" s="7"/>
      <c r="F94" s="10"/>
      <c r="G94" s="7"/>
      <c r="H94" s="10"/>
      <c r="I94" s="14"/>
      <c r="J94" s="14"/>
      <c r="K94" s="14"/>
      <c r="L94" s="14"/>
      <c r="M94" s="14"/>
      <c r="N94"/>
      <c r="O94" s="7"/>
    </row>
    <row r="95" spans="1:15" ht="12.75" customHeight="1" x14ac:dyDescent="0.2">
      <c r="A95" s="6"/>
      <c r="B95" s="13"/>
      <c r="C95" s="14"/>
      <c r="D95"/>
      <c r="E95" s="14"/>
      <c r="F95"/>
      <c r="G95" s="14"/>
      <c r="H95"/>
      <c r="I95" s="14"/>
      <c r="J95" s="14"/>
      <c r="K95" s="14"/>
      <c r="L95" s="14"/>
      <c r="M95" s="14"/>
      <c r="N95"/>
      <c r="O95" s="13"/>
    </row>
    <row r="96" spans="1:15" ht="12.75" customHeight="1" x14ac:dyDescent="0.2">
      <c r="A96" s="13"/>
      <c r="B96" s="6"/>
      <c r="C96" s="14"/>
      <c r="D96"/>
      <c r="E96" s="14"/>
      <c r="F96"/>
      <c r="G96" s="14"/>
      <c r="H96"/>
      <c r="I96" s="6"/>
      <c r="J96" s="6"/>
      <c r="K96" s="6"/>
      <c r="L96" s="7"/>
      <c r="M96" s="7"/>
      <c r="N96" s="10"/>
      <c r="O96" s="13"/>
    </row>
    <row r="97" spans="1:15" ht="12.75" customHeight="1" x14ac:dyDescent="0.2">
      <c r="A97" s="13"/>
      <c r="B97" s="13"/>
      <c r="C97" s="6"/>
      <c r="D97" s="10"/>
      <c r="E97" s="7"/>
      <c r="F97" s="10"/>
      <c r="G97" s="7"/>
      <c r="H97" s="10"/>
      <c r="I97" s="14"/>
      <c r="J97" s="14"/>
      <c r="K97" s="14"/>
      <c r="L97" s="14"/>
      <c r="M97" s="14"/>
      <c r="N97"/>
      <c r="O97" s="7"/>
    </row>
    <row r="98" spans="1:15" ht="12.75" customHeight="1" x14ac:dyDescent="0.2">
      <c r="A98" s="6"/>
      <c r="B98" s="13"/>
      <c r="C98" s="14"/>
      <c r="D98"/>
      <c r="E98" s="14"/>
      <c r="F98"/>
      <c r="G98" s="14"/>
      <c r="H98"/>
      <c r="I98" s="14"/>
      <c r="J98" s="14"/>
      <c r="K98" s="14"/>
      <c r="L98" s="14"/>
      <c r="M98" s="14"/>
      <c r="N98"/>
      <c r="O98" s="13"/>
    </row>
    <row r="99" spans="1:15" ht="12.75" customHeight="1" x14ac:dyDescent="0.2">
      <c r="A99" s="13"/>
      <c r="B99" s="6"/>
      <c r="C99" s="14"/>
      <c r="D99"/>
      <c r="E99" s="14"/>
      <c r="F99"/>
      <c r="G99" s="14"/>
      <c r="H99"/>
      <c r="I99" s="6"/>
      <c r="J99" s="6"/>
      <c r="K99" s="6"/>
      <c r="L99" s="7"/>
      <c r="M99" s="7"/>
      <c r="N99" s="10"/>
      <c r="O99" s="13"/>
    </row>
    <row r="100" spans="1:15" ht="12.75" customHeight="1" x14ac:dyDescent="0.2">
      <c r="A100" s="13"/>
      <c r="B100" s="13"/>
      <c r="C100" s="6"/>
      <c r="D100" s="10"/>
      <c r="E100" s="7"/>
      <c r="F100" s="10"/>
      <c r="G100" s="7"/>
      <c r="H100" s="10"/>
      <c r="I100" s="14"/>
      <c r="J100" s="14"/>
      <c r="K100" s="14"/>
      <c r="L100" s="14"/>
      <c r="M100" s="14"/>
      <c r="N100"/>
      <c r="O100" s="7"/>
    </row>
    <row r="101" spans="1:15" ht="12.75" customHeight="1" x14ac:dyDescent="0.2">
      <c r="A101" s="6"/>
      <c r="B101" s="13"/>
      <c r="C101" s="14"/>
      <c r="D101"/>
      <c r="E101" s="14"/>
      <c r="F101"/>
      <c r="G101" s="14"/>
      <c r="H101"/>
      <c r="I101" s="14"/>
      <c r="J101" s="14"/>
      <c r="K101" s="14"/>
      <c r="L101" s="14"/>
      <c r="M101" s="14"/>
      <c r="N101"/>
      <c r="O101" s="13"/>
    </row>
    <row r="102" spans="1:15" ht="12.75" customHeight="1" x14ac:dyDescent="0.2">
      <c r="A102" s="13"/>
      <c r="B102" s="6"/>
      <c r="C102" s="14"/>
      <c r="D102"/>
      <c r="E102" s="14"/>
      <c r="F102"/>
      <c r="G102" s="14"/>
      <c r="H102"/>
      <c r="I102" s="6"/>
      <c r="J102" s="6"/>
      <c r="K102" s="6"/>
      <c r="L102" s="7"/>
      <c r="M102" s="7"/>
      <c r="N102" s="10"/>
      <c r="O102" s="13"/>
    </row>
    <row r="103" spans="1:15" ht="12.75" customHeight="1" x14ac:dyDescent="0.2">
      <c r="A103" s="13"/>
      <c r="B103" s="13"/>
      <c r="C103" s="6"/>
      <c r="D103" s="10"/>
      <c r="E103" s="7"/>
      <c r="F103" s="10"/>
      <c r="G103" s="7"/>
      <c r="H103" s="10"/>
      <c r="I103" s="14"/>
      <c r="J103" s="14"/>
      <c r="K103" s="14"/>
      <c r="L103" s="14"/>
      <c r="M103" s="14"/>
      <c r="N103"/>
      <c r="O103" s="7"/>
    </row>
    <row r="104" spans="1:15" ht="12.75" customHeight="1" x14ac:dyDescent="0.2">
      <c r="A104" s="6"/>
      <c r="B104" s="13"/>
      <c r="C104" s="14"/>
      <c r="D104"/>
      <c r="E104" s="14"/>
      <c r="F104"/>
      <c r="G104" s="14"/>
      <c r="H104"/>
      <c r="I104" s="14"/>
      <c r="J104" s="14"/>
      <c r="K104" s="14"/>
      <c r="L104" s="14"/>
      <c r="M104" s="14"/>
      <c r="N104"/>
      <c r="O104" s="13"/>
    </row>
    <row r="105" spans="1:15" ht="12.75" customHeight="1" x14ac:dyDescent="0.2">
      <c r="A105" s="13"/>
      <c r="B105" s="6"/>
      <c r="C105" s="14"/>
      <c r="D105"/>
      <c r="E105" s="14"/>
      <c r="F105"/>
      <c r="G105" s="14"/>
      <c r="H105"/>
      <c r="I105" s="6"/>
      <c r="J105" s="6"/>
      <c r="K105" s="6"/>
      <c r="L105" s="7"/>
      <c r="M105" s="7"/>
      <c r="N105" s="10"/>
      <c r="O105" s="13"/>
    </row>
    <row r="106" spans="1:15" ht="12.75" customHeight="1" x14ac:dyDescent="0.2">
      <c r="A106" s="13"/>
      <c r="B106" s="13"/>
      <c r="C106" s="6"/>
      <c r="D106" s="10"/>
      <c r="E106" s="7"/>
      <c r="F106" s="10"/>
      <c r="G106" s="7"/>
      <c r="H106" s="10"/>
      <c r="I106" s="14"/>
      <c r="J106" s="14"/>
      <c r="K106" s="14"/>
      <c r="L106" s="14"/>
      <c r="M106" s="14"/>
      <c r="N106"/>
      <c r="O106" s="7"/>
    </row>
    <row r="107" spans="1:15" ht="12.75" customHeight="1" x14ac:dyDescent="0.2">
      <c r="A107" s="6"/>
      <c r="B107" s="13"/>
      <c r="C107" s="14"/>
      <c r="D107"/>
      <c r="E107" s="14"/>
      <c r="F107"/>
      <c r="G107" s="14"/>
      <c r="H107"/>
      <c r="I107" s="14"/>
      <c r="J107" s="14"/>
      <c r="K107" s="14"/>
      <c r="L107" s="14"/>
      <c r="M107" s="14"/>
      <c r="N107"/>
      <c r="O107" s="13"/>
    </row>
    <row r="108" spans="1:15" ht="12.75" customHeight="1" x14ac:dyDescent="0.2">
      <c r="A108" s="13"/>
      <c r="B108" s="6"/>
      <c r="C108" s="14"/>
      <c r="D108"/>
      <c r="E108" s="14"/>
      <c r="F108"/>
      <c r="G108" s="14"/>
      <c r="H108"/>
      <c r="I108" s="6"/>
      <c r="J108" s="6"/>
      <c r="K108" s="6"/>
      <c r="L108" s="7"/>
      <c r="M108" s="7"/>
      <c r="N108" s="10"/>
      <c r="O108" s="13"/>
    </row>
    <row r="109" spans="1:15" ht="12.75" customHeight="1" x14ac:dyDescent="0.2">
      <c r="A109" s="13"/>
      <c r="B109" s="13"/>
      <c r="C109" s="6"/>
      <c r="D109" s="10"/>
      <c r="E109" s="7"/>
      <c r="F109" s="10"/>
      <c r="G109" s="7"/>
      <c r="H109" s="10"/>
      <c r="I109" s="14"/>
      <c r="J109" s="14"/>
      <c r="K109" s="14"/>
      <c r="L109" s="14"/>
      <c r="M109" s="14"/>
      <c r="N109"/>
      <c r="O109" s="7"/>
    </row>
    <row r="110" spans="1:15" ht="12.75" customHeight="1" x14ac:dyDescent="0.2">
      <c r="A110" s="6"/>
      <c r="B110" s="13"/>
      <c r="C110" s="14"/>
      <c r="D110"/>
      <c r="E110" s="14"/>
      <c r="F110"/>
      <c r="G110" s="14"/>
      <c r="H110"/>
      <c r="I110" s="14"/>
      <c r="J110" s="14"/>
      <c r="K110" s="14"/>
      <c r="L110" s="14"/>
      <c r="M110" s="14"/>
      <c r="N110"/>
      <c r="O110" s="13"/>
    </row>
    <row r="111" spans="1:15" ht="12.75" customHeight="1" x14ac:dyDescent="0.2">
      <c r="A111" s="13"/>
      <c r="B111" s="6"/>
      <c r="C111" s="14"/>
      <c r="D111"/>
      <c r="E111" s="14"/>
      <c r="F111"/>
      <c r="G111" s="14"/>
      <c r="H111"/>
      <c r="I111" s="6"/>
      <c r="J111" s="6"/>
      <c r="K111" s="6"/>
      <c r="L111" s="7"/>
      <c r="M111" s="7"/>
      <c r="N111" s="10"/>
      <c r="O111" s="13"/>
    </row>
    <row r="112" spans="1:15" ht="12.75" customHeight="1" x14ac:dyDescent="0.2">
      <c r="A112" s="13"/>
      <c r="B112" s="13"/>
      <c r="C112" s="6"/>
      <c r="D112" s="10"/>
      <c r="E112" s="7"/>
      <c r="F112" s="10"/>
      <c r="G112" s="7"/>
      <c r="H112" s="10"/>
      <c r="I112" s="14"/>
      <c r="J112" s="14"/>
      <c r="K112" s="7"/>
      <c r="L112" s="7"/>
      <c r="M112" s="10"/>
      <c r="N112"/>
      <c r="O112" s="7"/>
    </row>
    <row r="113" spans="1:15" ht="12.75" customHeight="1" x14ac:dyDescent="0.2">
      <c r="A113" s="6"/>
      <c r="B113" s="6"/>
      <c r="C113" s="14"/>
      <c r="D113"/>
      <c r="E113" s="13"/>
      <c r="F113" s="13"/>
      <c r="G113" s="14"/>
      <c r="H113"/>
      <c r="I113" s="14"/>
      <c r="J113" s="14"/>
      <c r="K113" s="13"/>
      <c r="L113" s="13"/>
      <c r="M113" s="13"/>
      <c r="N113"/>
      <c r="O113" s="7"/>
    </row>
    <row r="114" spans="1:15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J114" s="13"/>
      <c r="K114" s="13"/>
      <c r="L114" s="13"/>
    </row>
    <row r="115" spans="1:15" ht="12.75" customHeight="1" x14ac:dyDescent="0.2">
      <c r="G115" s="7"/>
    </row>
    <row r="116" spans="1:15" ht="12.75" customHeight="1" x14ac:dyDescent="0.2">
      <c r="G116" s="7"/>
    </row>
    <row r="117" spans="1:15" ht="12.75" customHeight="1" x14ac:dyDescent="0.2">
      <c r="G117" s="7"/>
    </row>
    <row r="118" spans="1:15" ht="12.75" customHeight="1" x14ac:dyDescent="0.2">
      <c r="G118" s="7"/>
    </row>
    <row r="119" spans="1:15" ht="12.75" customHeight="1" x14ac:dyDescent="0.2">
      <c r="G119" s="7"/>
    </row>
  </sheetData>
  <mergeCells count="11">
    <mergeCell ref="L10:N10"/>
    <mergeCell ref="Q31:T31"/>
    <mergeCell ref="A38:B38"/>
    <mergeCell ref="A5:N5"/>
    <mergeCell ref="A6:N6"/>
    <mergeCell ref="A7:N7"/>
    <mergeCell ref="A10:A11"/>
    <mergeCell ref="B10:B11"/>
    <mergeCell ref="C10:E10"/>
    <mergeCell ref="F10:H10"/>
    <mergeCell ref="I10:K10"/>
  </mergeCells>
  <printOptions horizontalCentered="1"/>
  <pageMargins left="0.15748031496062992" right="0.15748031496062992" top="0.78740157480314965" bottom="0.23622047244094491" header="0" footer="0"/>
  <pageSetup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29"/>
  <sheetViews>
    <sheetView topLeftCell="B1" workbookViewId="0">
      <selection activeCell="G3" sqref="G3:H28"/>
    </sheetView>
  </sheetViews>
  <sheetFormatPr baseColWidth="10" defaultRowHeight="12.75" x14ac:dyDescent="0.2"/>
  <cols>
    <col min="1" max="1" width="41.28515625" customWidth="1"/>
    <col min="2" max="3" width="14.85546875" bestFit="1" customWidth="1"/>
    <col min="4" max="4" width="92.140625" bestFit="1" customWidth="1"/>
    <col min="7" max="8" width="13.85546875" style="43" bestFit="1" customWidth="1"/>
  </cols>
  <sheetData>
    <row r="3" spans="1:8" x14ac:dyDescent="0.2">
      <c r="A3" s="18" t="s">
        <v>11</v>
      </c>
      <c r="B3">
        <v>4714699</v>
      </c>
      <c r="C3">
        <v>0</v>
      </c>
      <c r="G3" s="43">
        <f>+B3+E3</f>
        <v>4714699</v>
      </c>
      <c r="H3" s="43">
        <f>+C3+F3</f>
        <v>0</v>
      </c>
    </row>
    <row r="4" spans="1:8" x14ac:dyDescent="0.2">
      <c r="A4" s="18" t="s">
        <v>12</v>
      </c>
      <c r="B4">
        <v>2243285.42</v>
      </c>
      <c r="C4">
        <v>1913300.21</v>
      </c>
      <c r="D4" t="s">
        <v>67</v>
      </c>
      <c r="E4" s="43">
        <v>35119</v>
      </c>
      <c r="F4" s="43">
        <v>0</v>
      </c>
      <c r="G4" s="43">
        <f t="shared" ref="G4:G28" si="0">+B4+E4</f>
        <v>2278404.42</v>
      </c>
      <c r="H4" s="43">
        <f t="shared" ref="H4:H28" si="1">+C4+F4</f>
        <v>1913300.21</v>
      </c>
    </row>
    <row r="5" spans="1:8" x14ac:dyDescent="0.2">
      <c r="A5" s="18" t="s">
        <v>13</v>
      </c>
      <c r="B5">
        <v>3471128</v>
      </c>
      <c r="C5">
        <v>3163969.91</v>
      </c>
      <c r="D5" t="s">
        <v>68</v>
      </c>
      <c r="E5" s="43">
        <v>2800</v>
      </c>
      <c r="F5" s="43">
        <v>0</v>
      </c>
      <c r="G5" s="43">
        <f t="shared" si="0"/>
        <v>3473928</v>
      </c>
      <c r="H5" s="43">
        <f t="shared" si="1"/>
        <v>3163969.91</v>
      </c>
    </row>
    <row r="6" spans="1:8" x14ac:dyDescent="0.2">
      <c r="A6" s="18" t="s">
        <v>14</v>
      </c>
      <c r="B6">
        <v>6597240</v>
      </c>
      <c r="C6">
        <v>5405401.6399999997</v>
      </c>
      <c r="D6" t="s">
        <v>69</v>
      </c>
      <c r="E6" s="43">
        <v>4600</v>
      </c>
      <c r="F6" s="43">
        <v>691.91</v>
      </c>
      <c r="G6" s="43">
        <f t="shared" si="0"/>
        <v>6601840</v>
      </c>
      <c r="H6" s="43">
        <f t="shared" si="1"/>
        <v>5406093.5499999998</v>
      </c>
    </row>
    <row r="7" spans="1:8" x14ac:dyDescent="0.2">
      <c r="A7" s="18" t="s">
        <v>15</v>
      </c>
      <c r="B7">
        <v>7007903</v>
      </c>
      <c r="C7">
        <v>2812285.14</v>
      </c>
      <c r="D7" t="s">
        <v>70</v>
      </c>
      <c r="E7" s="43">
        <v>31500</v>
      </c>
      <c r="F7" s="43">
        <v>0</v>
      </c>
      <c r="G7" s="43">
        <f t="shared" si="0"/>
        <v>7039403</v>
      </c>
      <c r="H7" s="43">
        <f t="shared" si="1"/>
        <v>2812285.14</v>
      </c>
    </row>
    <row r="8" spans="1:8" x14ac:dyDescent="0.2">
      <c r="A8" s="18" t="s">
        <v>16</v>
      </c>
      <c r="B8">
        <v>4431911</v>
      </c>
      <c r="C8">
        <v>3005710.61</v>
      </c>
      <c r="D8" t="s">
        <v>71</v>
      </c>
      <c r="E8" s="43">
        <v>80000</v>
      </c>
      <c r="F8" s="43">
        <v>30590.29</v>
      </c>
      <c r="G8" s="43">
        <f t="shared" si="0"/>
        <v>4511911</v>
      </c>
      <c r="H8" s="43">
        <f t="shared" si="1"/>
        <v>3036300.9</v>
      </c>
    </row>
    <row r="9" spans="1:8" x14ac:dyDescent="0.2">
      <c r="A9" s="18" t="s">
        <v>17</v>
      </c>
      <c r="B9">
        <v>5481473</v>
      </c>
      <c r="C9">
        <v>4943114.41</v>
      </c>
      <c r="D9" t="s">
        <v>72</v>
      </c>
      <c r="E9" s="43">
        <v>35000</v>
      </c>
      <c r="F9" s="43">
        <v>0</v>
      </c>
      <c r="G9" s="43">
        <f t="shared" si="0"/>
        <v>5516473</v>
      </c>
      <c r="H9" s="43">
        <f t="shared" si="1"/>
        <v>4943114.41</v>
      </c>
    </row>
    <row r="10" spans="1:8" x14ac:dyDescent="0.2">
      <c r="A10" s="18" t="s">
        <v>18</v>
      </c>
      <c r="B10">
        <v>5174396</v>
      </c>
      <c r="C10">
        <v>4660744.5999999996</v>
      </c>
      <c r="D10" t="s">
        <v>73</v>
      </c>
      <c r="E10" s="43">
        <v>35840</v>
      </c>
      <c r="F10" s="43">
        <v>32846.83</v>
      </c>
      <c r="G10" s="43">
        <f t="shared" si="0"/>
        <v>5210236</v>
      </c>
      <c r="H10" s="43">
        <f t="shared" si="1"/>
        <v>4693591.43</v>
      </c>
    </row>
    <row r="11" spans="1:8" x14ac:dyDescent="0.2">
      <c r="A11" s="18" t="s">
        <v>19</v>
      </c>
      <c r="B11">
        <v>8415755</v>
      </c>
      <c r="C11">
        <v>6156753.71</v>
      </c>
      <c r="D11" t="s">
        <v>74</v>
      </c>
      <c r="E11" s="43">
        <v>13778</v>
      </c>
      <c r="F11" s="43">
        <v>0</v>
      </c>
      <c r="G11" s="43">
        <f t="shared" si="0"/>
        <v>8429533</v>
      </c>
      <c r="H11" s="43">
        <f t="shared" si="1"/>
        <v>6156753.71</v>
      </c>
    </row>
    <row r="12" spans="1:8" x14ac:dyDescent="0.2">
      <c r="A12" s="18" t="s">
        <v>20</v>
      </c>
      <c r="B12">
        <v>6834287</v>
      </c>
      <c r="C12">
        <v>5852256.8799999999</v>
      </c>
      <c r="D12" t="s">
        <v>75</v>
      </c>
      <c r="E12" s="43">
        <v>2780</v>
      </c>
      <c r="F12" s="43">
        <v>0</v>
      </c>
      <c r="G12" s="43">
        <f t="shared" si="0"/>
        <v>6837067</v>
      </c>
      <c r="H12" s="43">
        <f t="shared" si="1"/>
        <v>5852256.8799999999</v>
      </c>
    </row>
    <row r="13" spans="1:8" x14ac:dyDescent="0.2">
      <c r="A13" s="18" t="s">
        <v>21</v>
      </c>
      <c r="B13">
        <v>3549900</v>
      </c>
      <c r="C13">
        <v>2471712.11</v>
      </c>
      <c r="D13" t="s">
        <v>76</v>
      </c>
      <c r="E13" s="43">
        <v>23168</v>
      </c>
      <c r="F13" s="43">
        <v>0</v>
      </c>
      <c r="G13" s="43">
        <f t="shared" si="0"/>
        <v>3573068</v>
      </c>
      <c r="H13" s="43">
        <f t="shared" si="1"/>
        <v>2471712.11</v>
      </c>
    </row>
    <row r="14" spans="1:8" x14ac:dyDescent="0.2">
      <c r="A14" s="18" t="s">
        <v>22</v>
      </c>
      <c r="B14">
        <v>11738464</v>
      </c>
      <c r="C14">
        <v>9938805.5399999991</v>
      </c>
      <c r="D14" t="s">
        <v>77</v>
      </c>
      <c r="E14" s="43">
        <v>147601</v>
      </c>
      <c r="F14" s="43">
        <v>107230.01</v>
      </c>
      <c r="G14" s="43">
        <f t="shared" si="0"/>
        <v>11886065</v>
      </c>
      <c r="H14" s="43">
        <f t="shared" si="1"/>
        <v>10046035.549999999</v>
      </c>
    </row>
    <row r="15" spans="1:8" x14ac:dyDescent="0.2">
      <c r="A15" s="18" t="s">
        <v>23</v>
      </c>
      <c r="B15">
        <v>12035241</v>
      </c>
      <c r="C15">
        <v>7855251.1900000004</v>
      </c>
      <c r="D15" t="s">
        <v>78</v>
      </c>
      <c r="E15" s="43">
        <v>2700</v>
      </c>
      <c r="F15" s="43">
        <v>0</v>
      </c>
      <c r="G15" s="43">
        <f t="shared" si="0"/>
        <v>12037941</v>
      </c>
      <c r="H15" s="43">
        <f t="shared" si="1"/>
        <v>7855251.1900000004</v>
      </c>
    </row>
    <row r="16" spans="1:8" x14ac:dyDescent="0.2">
      <c r="A16" s="18" t="s">
        <v>24</v>
      </c>
      <c r="B16">
        <v>10896996</v>
      </c>
      <c r="C16">
        <v>9855604.2100000009</v>
      </c>
      <c r="D16" t="s">
        <v>79</v>
      </c>
      <c r="E16" s="43">
        <v>4662</v>
      </c>
      <c r="F16" s="43">
        <v>0</v>
      </c>
      <c r="G16" s="43">
        <f t="shared" si="0"/>
        <v>10901658</v>
      </c>
      <c r="H16" s="43">
        <f t="shared" si="1"/>
        <v>9855604.2100000009</v>
      </c>
    </row>
    <row r="17" spans="1:8" x14ac:dyDescent="0.2">
      <c r="A17" s="18" t="s">
        <v>25</v>
      </c>
      <c r="B17">
        <v>3372137</v>
      </c>
      <c r="C17">
        <v>2468711.33</v>
      </c>
      <c r="G17" s="43">
        <f t="shared" si="0"/>
        <v>3372137</v>
      </c>
      <c r="H17" s="43">
        <f t="shared" si="1"/>
        <v>2468711.33</v>
      </c>
    </row>
    <row r="18" spans="1:8" x14ac:dyDescent="0.2">
      <c r="A18" s="18" t="s">
        <v>26</v>
      </c>
      <c r="B18">
        <v>13421811</v>
      </c>
      <c r="C18">
        <v>11067311.039999999</v>
      </c>
      <c r="G18" s="43">
        <f t="shared" si="0"/>
        <v>13421811</v>
      </c>
      <c r="H18" s="43">
        <f t="shared" si="1"/>
        <v>11067311.039999999</v>
      </c>
    </row>
    <row r="19" spans="1:8" x14ac:dyDescent="0.2">
      <c r="A19" s="18" t="s">
        <v>27</v>
      </c>
      <c r="B19">
        <v>7007919</v>
      </c>
      <c r="C19">
        <v>5455372.0599999996</v>
      </c>
      <c r="D19" t="s">
        <v>80</v>
      </c>
      <c r="E19" s="43">
        <v>141248</v>
      </c>
      <c r="F19" s="43">
        <v>80609</v>
      </c>
      <c r="G19" s="43">
        <f t="shared" si="0"/>
        <v>7149167</v>
      </c>
      <c r="H19" s="43">
        <f t="shared" si="1"/>
        <v>5535981.0599999996</v>
      </c>
    </row>
    <row r="20" spans="1:8" x14ac:dyDescent="0.2">
      <c r="A20" s="18" t="s">
        <v>28</v>
      </c>
      <c r="B20">
        <v>5001775</v>
      </c>
      <c r="C20">
        <v>3745491.51</v>
      </c>
      <c r="D20" t="s">
        <v>81</v>
      </c>
      <c r="E20" s="43">
        <v>18376</v>
      </c>
      <c r="F20" s="43">
        <v>17759.13</v>
      </c>
      <c r="G20" s="43">
        <f t="shared" si="0"/>
        <v>5020151</v>
      </c>
      <c r="H20" s="43">
        <f t="shared" si="1"/>
        <v>3763250.6399999997</v>
      </c>
    </row>
    <row r="21" spans="1:8" x14ac:dyDescent="0.2">
      <c r="A21" s="18" t="s">
        <v>29</v>
      </c>
      <c r="B21">
        <v>3594005</v>
      </c>
      <c r="C21">
        <v>2496603.06</v>
      </c>
      <c r="D21" t="s">
        <v>82</v>
      </c>
      <c r="E21" s="43">
        <v>7080</v>
      </c>
      <c r="F21" s="43">
        <v>6119.49</v>
      </c>
      <c r="G21" s="43">
        <f t="shared" si="0"/>
        <v>3601085</v>
      </c>
      <c r="H21" s="43">
        <f t="shared" si="1"/>
        <v>2502722.5500000003</v>
      </c>
    </row>
    <row r="22" spans="1:8" x14ac:dyDescent="0.2">
      <c r="A22" s="18" t="s">
        <v>30</v>
      </c>
      <c r="B22">
        <v>4687211.4400000004</v>
      </c>
      <c r="C22">
        <v>3811127.67</v>
      </c>
      <c r="D22" t="s">
        <v>83</v>
      </c>
      <c r="E22" s="43">
        <v>785</v>
      </c>
      <c r="F22" s="43">
        <v>0</v>
      </c>
      <c r="G22" s="43">
        <f t="shared" si="0"/>
        <v>4687996.4400000004</v>
      </c>
      <c r="H22" s="43">
        <f t="shared" si="1"/>
        <v>3811127.67</v>
      </c>
    </row>
    <row r="23" spans="1:8" x14ac:dyDescent="0.2">
      <c r="A23" s="18" t="s">
        <v>31</v>
      </c>
      <c r="B23">
        <v>4042426</v>
      </c>
      <c r="C23">
        <v>3559279.31</v>
      </c>
      <c r="D23" t="s">
        <v>84</v>
      </c>
      <c r="E23" s="43">
        <v>38299</v>
      </c>
      <c r="F23" s="43">
        <v>30750.82</v>
      </c>
      <c r="G23" s="43">
        <f t="shared" si="0"/>
        <v>4080725</v>
      </c>
      <c r="H23" s="43">
        <f t="shared" si="1"/>
        <v>3590030.13</v>
      </c>
    </row>
    <row r="24" spans="1:8" x14ac:dyDescent="0.2">
      <c r="A24" s="18" t="s">
        <v>32</v>
      </c>
      <c r="B24">
        <v>5270789</v>
      </c>
      <c r="C24">
        <v>4284468.82</v>
      </c>
      <c r="G24" s="43">
        <f t="shared" si="0"/>
        <v>5270789</v>
      </c>
      <c r="H24" s="43">
        <f t="shared" si="1"/>
        <v>4284468.82</v>
      </c>
    </row>
    <row r="25" spans="1:8" x14ac:dyDescent="0.2">
      <c r="A25" s="18" t="s">
        <v>33</v>
      </c>
      <c r="B25">
        <v>23688582</v>
      </c>
      <c r="C25">
        <v>16987036.98</v>
      </c>
      <c r="D25" t="s">
        <v>85</v>
      </c>
      <c r="E25" s="43">
        <v>137493</v>
      </c>
      <c r="F25" s="43">
        <v>0</v>
      </c>
      <c r="G25" s="43">
        <f t="shared" si="0"/>
        <v>23826075</v>
      </c>
      <c r="H25" s="43">
        <f t="shared" si="1"/>
        <v>16987036.98</v>
      </c>
    </row>
    <row r="26" spans="1:8" x14ac:dyDescent="0.2">
      <c r="A26" s="18" t="s">
        <v>34</v>
      </c>
      <c r="B26">
        <v>15572877.140000001</v>
      </c>
      <c r="C26">
        <v>8342801.9299999997</v>
      </c>
      <c r="D26" t="s">
        <v>86</v>
      </c>
      <c r="E26" s="43">
        <v>18382</v>
      </c>
      <c r="F26" s="43">
        <v>6684.43</v>
      </c>
      <c r="G26" s="43">
        <f t="shared" si="0"/>
        <v>15591259.140000001</v>
      </c>
      <c r="H26" s="43">
        <f t="shared" si="1"/>
        <v>8349486.3599999994</v>
      </c>
    </row>
    <row r="27" spans="1:8" x14ac:dyDescent="0.2">
      <c r="A27" s="18" t="s">
        <v>35</v>
      </c>
      <c r="B27">
        <v>14766504</v>
      </c>
      <c r="C27">
        <v>7879251.8200000003</v>
      </c>
      <c r="D27" t="s">
        <v>87</v>
      </c>
      <c r="E27" s="43">
        <v>34682</v>
      </c>
      <c r="F27" s="43">
        <v>21729.5</v>
      </c>
      <c r="G27" s="43">
        <f t="shared" si="0"/>
        <v>14801186</v>
      </c>
      <c r="H27" s="43">
        <f t="shared" si="1"/>
        <v>7900981.3200000003</v>
      </c>
    </row>
    <row r="28" spans="1:8" x14ac:dyDescent="0.2">
      <c r="A28" s="18" t="s">
        <v>36</v>
      </c>
      <c r="B28">
        <v>15485158</v>
      </c>
      <c r="C28">
        <v>7992938</v>
      </c>
      <c r="G28" s="43">
        <f t="shared" si="0"/>
        <v>15485158</v>
      </c>
      <c r="H28" s="43">
        <f t="shared" si="1"/>
        <v>7992938</v>
      </c>
    </row>
    <row r="29" spans="1:8" x14ac:dyDescent="0.2">
      <c r="B29" s="46">
        <f>SUM(B3:B28)</f>
        <v>208503873</v>
      </c>
      <c r="C29" s="46">
        <f>SUM(C3:C28)</f>
        <v>146125303.69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 Unidad Ejecutora</vt:lpstr>
      <vt:lpstr>GRATUIDAD MARZO</vt:lpstr>
      <vt:lpstr>Hoja3</vt:lpstr>
      <vt:lpstr>Hoja1</vt:lpstr>
      <vt:lpstr>Por Departamento (2)</vt:lpstr>
      <vt:lpstr>Hoja2</vt:lpstr>
      <vt:lpstr>'Por Departamento (2)'!Área_de_impresión</vt:lpstr>
      <vt:lpstr>'Por Unidad Ejecutora'!Área_de_impresión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dgallardo</dc:creator>
  <cp:lastModifiedBy>Otto Rene Stephenson Ojea</cp:lastModifiedBy>
  <cp:lastPrinted>2025-10-01T21:32:55Z</cp:lastPrinted>
  <dcterms:created xsi:type="dcterms:W3CDTF">2014-04-03T15:50:27Z</dcterms:created>
  <dcterms:modified xsi:type="dcterms:W3CDTF">2025-11-04T22:31:18Z</dcterms:modified>
</cp:coreProperties>
</file>