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ineda\Documents\ADM DE PUESTOS Y SALARIOS\2022\Inventario\febrero\"/>
    </mc:Choice>
  </mc:AlternateContent>
  <bookViews>
    <workbookView xWindow="0" yWindow="0" windowWidth="20490" windowHeight="7020"/>
  </bookViews>
  <sheets>
    <sheet name="2022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21" i="2" l="1"/>
  <c r="G32" i="2" l="1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H27" i="2" l="1"/>
  <c r="I27" i="2" s="1"/>
  <c r="H30" i="2"/>
  <c r="I30" i="2" s="1"/>
  <c r="J30" i="2" s="1"/>
  <c r="L30" i="2" s="1"/>
  <c r="H28" i="2"/>
  <c r="I28" i="2" s="1"/>
  <c r="J28" i="2" s="1"/>
  <c r="H29" i="2"/>
  <c r="I29" i="2" s="1"/>
  <c r="H31" i="2"/>
  <c r="I31" i="2" s="1"/>
  <c r="H32" i="2"/>
  <c r="E10" i="2"/>
  <c r="E11" i="2"/>
  <c r="E12" i="2"/>
  <c r="E13" i="2"/>
  <c r="E14" i="2"/>
  <c r="E15" i="2"/>
  <c r="E16" i="2"/>
  <c r="E17" i="2"/>
  <c r="E18" i="2"/>
  <c r="E19" i="2"/>
  <c r="E20" i="2"/>
  <c r="J31" i="2" l="1"/>
  <c r="L31" i="2" s="1"/>
  <c r="J29" i="2"/>
  <c r="L29" i="2" s="1"/>
  <c r="J27" i="2"/>
  <c r="L27" i="2" s="1"/>
  <c r="I32" i="2"/>
  <c r="L28" i="2"/>
  <c r="H26" i="2"/>
  <c r="I26" i="2" s="1"/>
  <c r="J32" i="2" l="1"/>
  <c r="L32" i="2" s="1"/>
  <c r="J26" i="2"/>
  <c r="L26" i="2" l="1"/>
</calcChain>
</file>

<file path=xl/sharedStrings.xml><?xml version="1.0" encoding="utf-8"?>
<sst xmlns="http://schemas.openxmlformats.org/spreadsheetml/2006/main" count="59" uniqueCount="48">
  <si>
    <t>Puesto Oficial</t>
  </si>
  <si>
    <t>Bono 66-200</t>
  </si>
  <si>
    <t>BONO 10% 2019</t>
  </si>
  <si>
    <t>Nivel Educativo</t>
  </si>
  <si>
    <t>Facilitador Itinerante</t>
  </si>
  <si>
    <t>Técnico Auxiliar</t>
  </si>
  <si>
    <t>Técnico Auxiliar 3 Horas (diarias)</t>
  </si>
  <si>
    <t>Técnico Auxiliar 10 Horas Fin de Semana</t>
  </si>
  <si>
    <t>Docente Auxiliar</t>
  </si>
  <si>
    <t>Técnico Auxiliar II</t>
  </si>
  <si>
    <t>Técnico Auxiliar II 3 Horas (diarias)</t>
  </si>
  <si>
    <t>Técnico Auxiliar II 10 Horas (semanales)</t>
  </si>
  <si>
    <t>Técnico de Educación Extraescolar I</t>
  </si>
  <si>
    <t>Técnico de Educación Extraescolar II</t>
  </si>
  <si>
    <t>Técnico de NUFED</t>
  </si>
  <si>
    <t>Salario</t>
  </si>
  <si>
    <t>Bono por Disponibilidad de Horario</t>
  </si>
  <si>
    <t>Bono Escalonado 8%</t>
  </si>
  <si>
    <t>Bono Escalonado 10%</t>
  </si>
  <si>
    <t>Bono Escalonado 12%</t>
  </si>
  <si>
    <t>Salario Base + Bonos</t>
  </si>
  <si>
    <t>Salario Mensual</t>
  </si>
  <si>
    <t>Asistente Administrativo de Extraescolar</t>
  </si>
  <si>
    <t>Director Administrativo</t>
  </si>
  <si>
    <t>Técnico de Servicios de Apoyo</t>
  </si>
  <si>
    <t>DIDEDUC / DIGEPSA</t>
  </si>
  <si>
    <t>Asistente Administrativo</t>
  </si>
  <si>
    <t>Coordinador Socioeducativo</t>
  </si>
  <si>
    <t>Técnico Socioeducativo</t>
  </si>
  <si>
    <t>Técnico PRONEA</t>
  </si>
  <si>
    <t>Salario Base 2019</t>
  </si>
  <si>
    <t>Salario Nominal</t>
  </si>
  <si>
    <t>MINISTERIO DE EDUCACION</t>
  </si>
  <si>
    <t>Preprimaria</t>
  </si>
  <si>
    <t>Preprimaria y Primaia</t>
  </si>
  <si>
    <t>Primaria</t>
  </si>
  <si>
    <t>Básico y Diversificado</t>
  </si>
  <si>
    <t>Básico y Diversificado (Incluye Telesecundaria)</t>
  </si>
  <si>
    <t>Extraescolar</t>
  </si>
  <si>
    <t>Educación Inicial    DIDEDUC / DIGECADE</t>
  </si>
  <si>
    <t>DIREH / DAFI</t>
  </si>
  <si>
    <t>No.</t>
  </si>
  <si>
    <t>ESCALA DE PUESTOS DOCENTES 021 CON INTEGRACIÓN SALARIAL</t>
  </si>
  <si>
    <t>ESCALA DE PUESTOS ADMINISTRATIVOS 021 CON INTEGRACIÓN SALARIAL</t>
  </si>
  <si>
    <t>Escuelas Municipales preprimaira y primaria</t>
  </si>
  <si>
    <t>Escuelas Municipales preprimaria y primaria</t>
  </si>
  <si>
    <t>BONO 5% 2020</t>
  </si>
  <si>
    <t>Técnico Itinerante de Educación Extraescolar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</si>
</sst>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  <family val="2"/>
    </font>
    <font>
      <b/>
      <sz val="7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 applyFont="1"/>
    <xf numFmtId="0" fontId="1" fillId="0" borderId="0" xfId="1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8" fillId="0" borderId="0" xfId="0" applyFont="1"/>
    <xf numFmtId="0" fontId="2" fillId="0" borderId="0" xfId="1" applyFont="1" applyAlignment="1">
      <alignment horizontal="center"/>
    </xf>
    <xf numFmtId="0" fontId="9" fillId="0" borderId="0" xfId="0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9" fillId="0" borderId="0" xfId="0" applyFont="1" applyFill="1"/>
    <xf numFmtId="0" fontId="5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wrapText="1"/>
    </xf>
    <xf numFmtId="4" fontId="3" fillId="0" borderId="2" xfId="1" applyNumberFormat="1" applyFont="1" applyFill="1" applyBorder="1" applyAlignment="1">
      <alignment horizontal="center" wrapText="1"/>
    </xf>
    <xf numFmtId="4" fontId="4" fillId="0" borderId="1" xfId="1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/>
    <xf numFmtId="0" fontId="6" fillId="0" borderId="3" xfId="0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440593</xdr:colOff>
      <xdr:row>2</xdr:row>
      <xdr:rowOff>44824</xdr:rowOff>
    </xdr:from>
    <xdr:to>
      <xdr:col>8</xdr:col>
      <xdr:colOff>438965</xdr:colOff>
      <xdr:row>5</xdr:row>
      <xdr:rowOff>189177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240" y="459442"/>
          <a:ext cx="3315313" cy="71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tabSelected="1" zoomScale="115" zoomScaleNormal="115" workbookViewId="0"/>
  </sheetViews>
  <sheetFormatPr baseColWidth="10" defaultRowHeight="15" x14ac:dyDescent="0.25"/>
  <cols>
    <col min="2" max="2" width="24.140625" bestFit="1" customWidth="1"/>
    <col min="3" max="3" width="8.28515625" customWidth="1"/>
    <col min="5" max="5" width="9.85546875" customWidth="1"/>
    <col min="6" max="6" width="10.140625" customWidth="1"/>
    <col min="7" max="7" width="10" customWidth="1"/>
    <col min="8" max="8" width="11.42578125" hidden="1" customWidth="1"/>
    <col min="9" max="10" width="8" customWidth="1"/>
    <col min="11" max="11" width="8.140625" customWidth="1"/>
    <col min="12" max="12" width="9.42578125" customWidth="1"/>
    <col min="13" max="13" width="15.140625" customWidth="1"/>
  </cols>
  <sheetData>
    <row r="2" spans="1:14" ht="18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x14ac:dyDescent="0.25">
      <c r="A3" s="1"/>
      <c r="B3" s="1"/>
      <c r="C3" s="1"/>
      <c r="D3" s="1"/>
      <c r="E3" s="1"/>
      <c r="F3" s="1"/>
      <c r="G3" s="1"/>
      <c r="H3" s="1"/>
      <c r="I3" s="2"/>
      <c r="J3" s="2"/>
    </row>
    <row r="4" spans="1:14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25"/>
      <c r="K5" s="8"/>
    </row>
    <row r="6" spans="1:14" x14ac:dyDescent="0.25">
      <c r="A6" s="7"/>
      <c r="B6" s="6"/>
    </row>
    <row r="7" spans="1:14" x14ac:dyDescent="0.25">
      <c r="A7" s="34" t="s">
        <v>42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4" x14ac:dyDescent="0.25">
      <c r="A8" s="21"/>
      <c r="B8" s="21"/>
      <c r="C8" s="21"/>
      <c r="D8" s="21"/>
      <c r="E8" s="21"/>
      <c r="F8" s="21"/>
      <c r="G8" s="21"/>
      <c r="H8" s="21"/>
      <c r="I8" s="21"/>
      <c r="J8" s="25"/>
      <c r="K8" s="21"/>
      <c r="L8" s="21"/>
      <c r="M8" s="21"/>
    </row>
    <row r="9" spans="1:14" ht="38.25" x14ac:dyDescent="0.25">
      <c r="A9" s="10" t="s">
        <v>41</v>
      </c>
      <c r="B9" s="10" t="s">
        <v>0</v>
      </c>
      <c r="C9" s="11" t="s">
        <v>30</v>
      </c>
      <c r="D9" s="10" t="s">
        <v>1</v>
      </c>
      <c r="E9" s="10" t="s">
        <v>31</v>
      </c>
      <c r="F9" s="33" t="s">
        <v>3</v>
      </c>
      <c r="G9" s="33"/>
      <c r="H9" s="12"/>
      <c r="I9" s="12"/>
      <c r="J9" s="12"/>
      <c r="K9" s="12"/>
      <c r="L9" s="12"/>
      <c r="M9" s="12"/>
      <c r="N9" s="9"/>
    </row>
    <row r="10" spans="1:14" x14ac:dyDescent="0.25">
      <c r="A10" s="13">
        <v>1</v>
      </c>
      <c r="B10" s="14" t="s">
        <v>4</v>
      </c>
      <c r="C10" s="15">
        <v>4925</v>
      </c>
      <c r="D10" s="16">
        <v>250</v>
      </c>
      <c r="E10" s="17">
        <f>SUM(C10:D10)</f>
        <v>5175</v>
      </c>
      <c r="F10" s="29" t="s">
        <v>33</v>
      </c>
      <c r="G10" s="29"/>
      <c r="H10" s="12"/>
      <c r="I10" s="12"/>
      <c r="J10" s="12"/>
      <c r="K10" s="12"/>
      <c r="L10" s="12"/>
      <c r="M10" s="12"/>
      <c r="N10" s="9"/>
    </row>
    <row r="11" spans="1:14" x14ac:dyDescent="0.25">
      <c r="A11" s="13">
        <v>2</v>
      </c>
      <c r="B11" s="14" t="s">
        <v>5</v>
      </c>
      <c r="C11" s="15">
        <v>3708</v>
      </c>
      <c r="D11" s="16">
        <v>250</v>
      </c>
      <c r="E11" s="17">
        <f t="shared" ref="E11:E20" si="0">SUM(C11:D11)</f>
        <v>3958</v>
      </c>
      <c r="F11" s="29" t="s">
        <v>34</v>
      </c>
      <c r="G11" s="29"/>
      <c r="H11" s="12"/>
      <c r="I11" s="12"/>
      <c r="J11" s="12"/>
      <c r="K11" s="12"/>
      <c r="L11" s="12"/>
      <c r="M11" s="12"/>
      <c r="N11" s="9"/>
    </row>
    <row r="12" spans="1:14" ht="26.25" x14ac:dyDescent="0.25">
      <c r="A12" s="13">
        <v>3</v>
      </c>
      <c r="B12" s="14" t="s">
        <v>6</v>
      </c>
      <c r="C12" s="15">
        <v>2224</v>
      </c>
      <c r="D12" s="16">
        <v>150</v>
      </c>
      <c r="E12" s="17">
        <f t="shared" si="0"/>
        <v>2374</v>
      </c>
      <c r="F12" s="29" t="s">
        <v>35</v>
      </c>
      <c r="G12" s="29"/>
      <c r="H12" s="12"/>
      <c r="I12" s="12"/>
      <c r="J12" s="12"/>
      <c r="K12" s="12"/>
      <c r="L12" s="12"/>
      <c r="M12" s="12"/>
      <c r="N12" s="9"/>
    </row>
    <row r="13" spans="1:14" ht="26.25" x14ac:dyDescent="0.25">
      <c r="A13" s="13">
        <v>4</v>
      </c>
      <c r="B13" s="14" t="s">
        <v>7</v>
      </c>
      <c r="C13" s="15">
        <v>1483</v>
      </c>
      <c r="D13" s="16">
        <v>100</v>
      </c>
      <c r="E13" s="17">
        <f t="shared" si="0"/>
        <v>1583</v>
      </c>
      <c r="F13" s="29" t="s">
        <v>35</v>
      </c>
      <c r="G13" s="29"/>
      <c r="H13" s="12"/>
      <c r="I13" s="12"/>
      <c r="J13" s="12"/>
      <c r="K13" s="12"/>
      <c r="L13" s="12"/>
      <c r="M13" s="12"/>
      <c r="N13" s="9"/>
    </row>
    <row r="14" spans="1:14" ht="30" customHeight="1" x14ac:dyDescent="0.25">
      <c r="A14" s="13">
        <v>5</v>
      </c>
      <c r="B14" s="14" t="s">
        <v>8</v>
      </c>
      <c r="C14" s="15">
        <v>3821</v>
      </c>
      <c r="D14" s="16">
        <v>250</v>
      </c>
      <c r="E14" s="17">
        <f t="shared" si="0"/>
        <v>4071</v>
      </c>
      <c r="F14" s="29" t="s">
        <v>44</v>
      </c>
      <c r="G14" s="29"/>
      <c r="H14" s="12"/>
      <c r="I14" s="12"/>
      <c r="J14" s="12"/>
      <c r="K14" s="12"/>
      <c r="L14" s="12"/>
      <c r="M14" s="12"/>
      <c r="N14" s="9"/>
    </row>
    <row r="15" spans="1:14" ht="27.75" customHeight="1" x14ac:dyDescent="0.25">
      <c r="A15" s="13">
        <v>6</v>
      </c>
      <c r="B15" s="14" t="s">
        <v>9</v>
      </c>
      <c r="C15" s="15">
        <v>3926</v>
      </c>
      <c r="D15" s="16">
        <v>250</v>
      </c>
      <c r="E15" s="17">
        <f t="shared" si="0"/>
        <v>4176</v>
      </c>
      <c r="F15" s="29" t="s">
        <v>37</v>
      </c>
      <c r="G15" s="29"/>
      <c r="H15" s="12"/>
      <c r="I15" s="12"/>
      <c r="J15" s="12"/>
      <c r="K15" s="12"/>
      <c r="L15" s="12"/>
      <c r="M15" s="12"/>
      <c r="N15" s="9"/>
    </row>
    <row r="16" spans="1:14" ht="26.25" x14ac:dyDescent="0.25">
      <c r="A16" s="13">
        <v>7</v>
      </c>
      <c r="B16" s="14" t="s">
        <v>10</v>
      </c>
      <c r="C16" s="15">
        <v>2356</v>
      </c>
      <c r="D16" s="16">
        <v>150</v>
      </c>
      <c r="E16" s="17">
        <f t="shared" si="0"/>
        <v>2506</v>
      </c>
      <c r="F16" s="29" t="s">
        <v>36</v>
      </c>
      <c r="G16" s="29"/>
      <c r="H16" s="12"/>
      <c r="I16" s="12"/>
      <c r="J16" s="12"/>
      <c r="K16" s="12"/>
      <c r="L16" s="12"/>
      <c r="M16" s="12"/>
      <c r="N16" s="9"/>
    </row>
    <row r="17" spans="1:14" ht="26.25" x14ac:dyDescent="0.25">
      <c r="A17" s="13">
        <v>8</v>
      </c>
      <c r="B17" s="14" t="s">
        <v>11</v>
      </c>
      <c r="C17" s="15">
        <v>1496</v>
      </c>
      <c r="D17" s="16">
        <v>100</v>
      </c>
      <c r="E17" s="17">
        <f t="shared" si="0"/>
        <v>1596</v>
      </c>
      <c r="F17" s="29" t="s">
        <v>36</v>
      </c>
      <c r="G17" s="29"/>
      <c r="H17" s="12"/>
      <c r="I17" s="12"/>
      <c r="J17" s="12"/>
      <c r="K17" s="12"/>
      <c r="L17" s="12"/>
      <c r="M17" s="12"/>
      <c r="N17" s="9"/>
    </row>
    <row r="18" spans="1:14" ht="26.25" x14ac:dyDescent="0.25">
      <c r="A18" s="13">
        <v>9</v>
      </c>
      <c r="B18" s="14" t="s">
        <v>12</v>
      </c>
      <c r="C18" s="15">
        <v>3785</v>
      </c>
      <c r="D18" s="16">
        <v>250</v>
      </c>
      <c r="E18" s="17">
        <f t="shared" si="0"/>
        <v>4035</v>
      </c>
      <c r="F18" s="29" t="s">
        <v>38</v>
      </c>
      <c r="G18" s="29"/>
      <c r="H18" s="12"/>
      <c r="I18" s="12"/>
      <c r="J18" s="12"/>
      <c r="K18" s="12"/>
      <c r="L18" s="12"/>
      <c r="M18" s="12"/>
      <c r="N18" s="9"/>
    </row>
    <row r="19" spans="1:14" ht="26.25" x14ac:dyDescent="0.25">
      <c r="A19" s="13">
        <v>10</v>
      </c>
      <c r="B19" s="14" t="s">
        <v>13</v>
      </c>
      <c r="C19" s="15">
        <v>4135</v>
      </c>
      <c r="D19" s="16">
        <v>250</v>
      </c>
      <c r="E19" s="17">
        <f t="shared" si="0"/>
        <v>4385</v>
      </c>
      <c r="F19" s="29" t="s">
        <v>38</v>
      </c>
      <c r="G19" s="29"/>
      <c r="H19" s="12"/>
      <c r="I19" s="12"/>
      <c r="J19" s="12"/>
      <c r="K19" s="12"/>
      <c r="L19" s="12"/>
      <c r="M19" s="12"/>
      <c r="N19" s="9"/>
    </row>
    <row r="20" spans="1:14" x14ac:dyDescent="0.25">
      <c r="A20" s="13">
        <v>11</v>
      </c>
      <c r="B20" s="14" t="s">
        <v>14</v>
      </c>
      <c r="C20" s="15">
        <v>3605</v>
      </c>
      <c r="D20" s="16">
        <v>250</v>
      </c>
      <c r="E20" s="17">
        <f t="shared" si="0"/>
        <v>3855</v>
      </c>
      <c r="F20" s="29" t="s">
        <v>38</v>
      </c>
      <c r="G20" s="29"/>
      <c r="H20" s="12"/>
      <c r="I20" s="12"/>
      <c r="J20" s="12"/>
      <c r="K20" s="12"/>
      <c r="L20" s="12"/>
      <c r="M20" s="12"/>
      <c r="N20" s="9"/>
    </row>
    <row r="21" spans="1:14" ht="26.25" x14ac:dyDescent="0.25">
      <c r="A21" s="13">
        <v>12</v>
      </c>
      <c r="B21" s="14" t="s">
        <v>47</v>
      </c>
      <c r="C21" s="15">
        <v>4135</v>
      </c>
      <c r="D21" s="16">
        <v>250</v>
      </c>
      <c r="E21" s="17">
        <f t="shared" ref="E21" si="1">SUM(C21:D21)</f>
        <v>4385</v>
      </c>
      <c r="F21" s="29" t="s">
        <v>38</v>
      </c>
      <c r="G21" s="29"/>
      <c r="H21" s="12"/>
      <c r="I21" s="12"/>
      <c r="J21" s="12"/>
      <c r="K21" s="12"/>
      <c r="L21" s="12"/>
      <c r="M21" s="12"/>
      <c r="N21" s="9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9"/>
    </row>
    <row r="23" spans="1:14" x14ac:dyDescent="0.25">
      <c r="A23" s="30" t="s">
        <v>43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9"/>
    </row>
    <row r="24" spans="1:14" x14ac:dyDescent="0.25">
      <c r="A24" s="22"/>
      <c r="B24" s="2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9"/>
    </row>
    <row r="25" spans="1:14" ht="38.25" x14ac:dyDescent="0.25">
      <c r="A25" s="10" t="s">
        <v>41</v>
      </c>
      <c r="B25" s="10" t="s">
        <v>0</v>
      </c>
      <c r="C25" s="10" t="s">
        <v>15</v>
      </c>
      <c r="D25" s="18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  <c r="I25" s="10" t="s">
        <v>2</v>
      </c>
      <c r="J25" s="26" t="s">
        <v>46</v>
      </c>
      <c r="K25" s="10" t="s">
        <v>1</v>
      </c>
      <c r="L25" s="10" t="s">
        <v>21</v>
      </c>
      <c r="M25" s="10" t="s">
        <v>3</v>
      </c>
      <c r="N25" s="9"/>
    </row>
    <row r="26" spans="1:14" ht="26.25" x14ac:dyDescent="0.25">
      <c r="A26" s="13">
        <v>1</v>
      </c>
      <c r="B26" s="14" t="s">
        <v>22</v>
      </c>
      <c r="C26" s="16">
        <v>4500</v>
      </c>
      <c r="D26" s="16">
        <v>0</v>
      </c>
      <c r="E26" s="16">
        <f>ROUND(SUM(C26*8%),2)</f>
        <v>360</v>
      </c>
      <c r="F26" s="16">
        <f>ROUND(SUM(C26*10%),2)</f>
        <v>450</v>
      </c>
      <c r="G26" s="19">
        <f>ROUND(SUM(C26*12%),2)</f>
        <v>540</v>
      </c>
      <c r="H26" s="17">
        <f>SUM(C26+D26+E26+F26+G26)</f>
        <v>5850</v>
      </c>
      <c r="I26" s="19">
        <f>ROUND(SUM(H26*10%),2)</f>
        <v>585</v>
      </c>
      <c r="J26" s="19">
        <f>ROUND(SUM(H26+I26)*0.05,2)</f>
        <v>321.75</v>
      </c>
      <c r="K26" s="19">
        <v>250</v>
      </c>
      <c r="L26" s="20">
        <f t="shared" ref="L26" si="2">ROUND(SUM(C26+D26+E26+F26+G26+I26+J26+K26),2)</f>
        <v>7006.75</v>
      </c>
      <c r="M26" s="24" t="s">
        <v>38</v>
      </c>
      <c r="N26" s="9"/>
    </row>
    <row r="27" spans="1:14" ht="48.75" x14ac:dyDescent="0.25">
      <c r="A27" s="13">
        <v>2</v>
      </c>
      <c r="B27" s="14" t="s">
        <v>23</v>
      </c>
      <c r="C27" s="16">
        <v>4420</v>
      </c>
      <c r="D27" s="16">
        <v>0</v>
      </c>
      <c r="E27" s="16">
        <f t="shared" ref="E27:E32" si="3">ROUND(SUM(C27*8%),2)</f>
        <v>353.6</v>
      </c>
      <c r="F27" s="16">
        <f t="shared" ref="F27:F32" si="4">ROUND(SUM(C27*10%),2)</f>
        <v>442</v>
      </c>
      <c r="G27" s="19">
        <f t="shared" ref="G27:G32" si="5">ROUND(SUM(C27*12%),2)</f>
        <v>530.4</v>
      </c>
      <c r="H27" s="17">
        <f t="shared" ref="H27:H32" si="6">SUM(C27+D27+E27+F27+G27)</f>
        <v>5746</v>
      </c>
      <c r="I27" s="19">
        <f t="shared" ref="I27:I32" si="7">ROUND(SUM(H27*10%),2)</f>
        <v>574.6</v>
      </c>
      <c r="J27" s="19">
        <f t="shared" ref="J27:J32" si="8">ROUND(SUM(H27+I27)*0.05,2)</f>
        <v>316.02999999999997</v>
      </c>
      <c r="K27" s="19">
        <v>250</v>
      </c>
      <c r="L27" s="20">
        <f t="shared" ref="L27:L32" si="9">ROUND(SUM(C27+D27+E27+F27+G27+I27+J27+K27),2)</f>
        <v>6886.63</v>
      </c>
      <c r="M27" s="24" t="s">
        <v>45</v>
      </c>
      <c r="N27" s="9"/>
    </row>
    <row r="28" spans="1:14" ht="26.25" x14ac:dyDescent="0.25">
      <c r="A28" s="13">
        <v>3</v>
      </c>
      <c r="B28" s="14" t="s">
        <v>24</v>
      </c>
      <c r="C28" s="16">
        <v>4000</v>
      </c>
      <c r="D28" s="16">
        <v>0</v>
      </c>
      <c r="E28" s="16">
        <f t="shared" si="3"/>
        <v>320</v>
      </c>
      <c r="F28" s="16">
        <f t="shared" si="4"/>
        <v>400</v>
      </c>
      <c r="G28" s="19">
        <f t="shared" si="5"/>
        <v>480</v>
      </c>
      <c r="H28" s="17">
        <f t="shared" si="6"/>
        <v>5200</v>
      </c>
      <c r="I28" s="19">
        <f t="shared" si="7"/>
        <v>520</v>
      </c>
      <c r="J28" s="19">
        <f t="shared" si="8"/>
        <v>286</v>
      </c>
      <c r="K28" s="19">
        <v>250</v>
      </c>
      <c r="L28" s="20">
        <f t="shared" si="9"/>
        <v>6256</v>
      </c>
      <c r="M28" s="24" t="s">
        <v>25</v>
      </c>
      <c r="N28" s="9"/>
    </row>
    <row r="29" spans="1:14" x14ac:dyDescent="0.25">
      <c r="A29" s="13">
        <v>4</v>
      </c>
      <c r="B29" s="14" t="s">
        <v>26</v>
      </c>
      <c r="C29" s="16">
        <v>3635</v>
      </c>
      <c r="D29" s="16">
        <v>0</v>
      </c>
      <c r="E29" s="16">
        <f t="shared" si="3"/>
        <v>290.8</v>
      </c>
      <c r="F29" s="16">
        <f t="shared" si="4"/>
        <v>363.5</v>
      </c>
      <c r="G29" s="19">
        <f t="shared" si="5"/>
        <v>436.2</v>
      </c>
      <c r="H29" s="17">
        <f t="shared" si="6"/>
        <v>4725.5</v>
      </c>
      <c r="I29" s="19">
        <f t="shared" si="7"/>
        <v>472.55</v>
      </c>
      <c r="J29" s="19">
        <f t="shared" si="8"/>
        <v>259.89999999999998</v>
      </c>
      <c r="K29" s="19">
        <v>250</v>
      </c>
      <c r="L29" s="20">
        <f t="shared" si="9"/>
        <v>5707.95</v>
      </c>
      <c r="M29" s="24" t="s">
        <v>40</v>
      </c>
      <c r="N29" s="9"/>
    </row>
    <row r="30" spans="1:14" x14ac:dyDescent="0.25">
      <c r="A30" s="13">
        <v>5</v>
      </c>
      <c r="B30" s="14" t="s">
        <v>27</v>
      </c>
      <c r="C30" s="16">
        <v>4500</v>
      </c>
      <c r="D30" s="16">
        <v>0</v>
      </c>
      <c r="E30" s="16">
        <f t="shared" si="3"/>
        <v>360</v>
      </c>
      <c r="F30" s="16">
        <f t="shared" si="4"/>
        <v>450</v>
      </c>
      <c r="G30" s="19">
        <f t="shared" si="5"/>
        <v>540</v>
      </c>
      <c r="H30" s="17">
        <f t="shared" si="6"/>
        <v>5850</v>
      </c>
      <c r="I30" s="19">
        <f t="shared" si="7"/>
        <v>585</v>
      </c>
      <c r="J30" s="19">
        <f t="shared" si="8"/>
        <v>321.75</v>
      </c>
      <c r="K30" s="19">
        <v>250</v>
      </c>
      <c r="L30" s="20">
        <f t="shared" si="9"/>
        <v>7006.75</v>
      </c>
      <c r="M30" s="27" t="s">
        <v>39</v>
      </c>
      <c r="N30" s="9"/>
    </row>
    <row r="31" spans="1:14" ht="20.25" customHeight="1" x14ac:dyDescent="0.25">
      <c r="A31" s="13">
        <v>6</v>
      </c>
      <c r="B31" s="14" t="s">
        <v>28</v>
      </c>
      <c r="C31" s="16">
        <v>4000</v>
      </c>
      <c r="D31" s="16">
        <v>0</v>
      </c>
      <c r="E31" s="16">
        <f t="shared" si="3"/>
        <v>320</v>
      </c>
      <c r="F31" s="16">
        <f t="shared" si="4"/>
        <v>400</v>
      </c>
      <c r="G31" s="19">
        <f t="shared" si="5"/>
        <v>480</v>
      </c>
      <c r="H31" s="17">
        <f t="shared" si="6"/>
        <v>5200</v>
      </c>
      <c r="I31" s="19">
        <f t="shared" si="7"/>
        <v>520</v>
      </c>
      <c r="J31" s="19">
        <f t="shared" si="8"/>
        <v>286</v>
      </c>
      <c r="K31" s="19">
        <v>250</v>
      </c>
      <c r="L31" s="20">
        <f t="shared" si="9"/>
        <v>6256</v>
      </c>
      <c r="M31" s="28"/>
      <c r="N31" s="9"/>
    </row>
    <row r="32" spans="1:14" x14ac:dyDescent="0.25">
      <c r="A32" s="13">
        <v>7</v>
      </c>
      <c r="B32" s="14" t="s">
        <v>29</v>
      </c>
      <c r="C32" s="16">
        <v>3500</v>
      </c>
      <c r="D32" s="16">
        <v>1200</v>
      </c>
      <c r="E32" s="16">
        <f t="shared" si="3"/>
        <v>280</v>
      </c>
      <c r="F32" s="16">
        <f t="shared" si="4"/>
        <v>350</v>
      </c>
      <c r="G32" s="19">
        <f t="shared" si="5"/>
        <v>420</v>
      </c>
      <c r="H32" s="17">
        <f t="shared" si="6"/>
        <v>5750</v>
      </c>
      <c r="I32" s="19">
        <f t="shared" si="7"/>
        <v>575</v>
      </c>
      <c r="J32" s="19">
        <f t="shared" si="8"/>
        <v>316.25</v>
      </c>
      <c r="K32" s="19">
        <v>250</v>
      </c>
      <c r="L32" s="20">
        <f t="shared" si="9"/>
        <v>6891.25</v>
      </c>
      <c r="M32" s="24" t="s">
        <v>38</v>
      </c>
      <c r="N32" s="9"/>
    </row>
    <row r="33" spans="1:13" x14ac:dyDescent="0.25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5"/>
    </row>
  </sheetData>
  <mergeCells count="18">
    <mergeCell ref="A2:M2"/>
    <mergeCell ref="A4:K4"/>
    <mergeCell ref="F14:G14"/>
    <mergeCell ref="F11:G11"/>
    <mergeCell ref="F9:G9"/>
    <mergeCell ref="A7:M7"/>
    <mergeCell ref="F15:G15"/>
    <mergeCell ref="F10:G10"/>
    <mergeCell ref="F12:G12"/>
    <mergeCell ref="F13:G13"/>
    <mergeCell ref="F20:G20"/>
    <mergeCell ref="M30:M31"/>
    <mergeCell ref="F16:G16"/>
    <mergeCell ref="F17:G17"/>
    <mergeCell ref="F18:G18"/>
    <mergeCell ref="F19:G19"/>
    <mergeCell ref="A23:M23"/>
    <mergeCell ref="F21:G21"/>
  </mergeCells>
  <pageMargins left="1.9291338582677167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Monzon</dc:creator>
  <cp:lastModifiedBy>Hugo Pineda</cp:lastModifiedBy>
  <cp:lastPrinted>2020-03-13T16:56:09Z</cp:lastPrinted>
  <dcterms:created xsi:type="dcterms:W3CDTF">2019-01-24T18:41:46Z</dcterms:created>
  <dcterms:modified xsi:type="dcterms:W3CDTF">2022-02-15T15:38:25Z</dcterms:modified>
</cp:coreProperties>
</file>