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8_AGOSTO\"/>
    </mc:Choice>
  </mc:AlternateContent>
  <bookViews>
    <workbookView xWindow="0" yWindow="0" windowWidth="20490" windowHeight="7620" activeTab="1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Anticip'!$A$1:$M$41</definedName>
    <definedName name="_xlnm.Print_Area" localSheetId="1">'formato de viáticos sin anticip'!$A$1:$L$30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22" i="4" l="1"/>
  <c r="J22" i="4"/>
  <c r="L21" i="4"/>
  <c r="J21" i="4"/>
  <c r="L20" i="4"/>
  <c r="J20" i="4"/>
  <c r="J19" i="4"/>
  <c r="L19" i="4"/>
  <c r="K33" i="1"/>
  <c r="M33" i="1"/>
  <c r="K32" i="1"/>
  <c r="M32" i="1"/>
  <c r="K31" i="1"/>
  <c r="M31" i="1"/>
  <c r="K30" i="1"/>
  <c r="M30" i="1"/>
  <c r="K29" i="1"/>
  <c r="M29" i="1"/>
  <c r="K28" i="1"/>
  <c r="M28" i="1"/>
  <c r="K27" i="1"/>
  <c r="M27" i="1"/>
  <c r="K26" i="1"/>
  <c r="M26" i="1"/>
  <c r="M25" i="1"/>
  <c r="K25" i="1"/>
  <c r="K24" i="1"/>
  <c r="M24" i="1"/>
  <c r="K23" i="1"/>
  <c r="M23" i="1"/>
  <c r="K22" i="1"/>
  <c r="M22" i="1"/>
  <c r="K21" i="1"/>
  <c r="M21" i="1"/>
  <c r="M20" i="1"/>
  <c r="K20" i="1"/>
  <c r="K19" i="1"/>
  <c r="M19" i="1"/>
  <c r="L23" i="4" l="1"/>
  <c r="M34" i="1"/>
</calcChain>
</file>

<file path=xl/sharedStrings.xml><?xml version="1.0" encoding="utf-8"?>
<sst xmlns="http://schemas.openxmlformats.org/spreadsheetml/2006/main" count="141" uniqueCount="82">
  <si>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</si>
  <si>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</si>
  <si>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</si>
  <si>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</si>
  <si>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</si>
  <si>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</si>
  <si>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</si>
  <si>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</si>
  <si>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</si>
  <si>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</si>
  <si>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</si>
  <si>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</si>
  <si>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</si>
  <si>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</si>
  <si>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</si>
  <si>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</si>
  <si>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</si>
  <si>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</si>
  <si>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</si>
  <si>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</si>
  <si>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</si>
  <si>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</si>
  <si>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</si>
  <si>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</si>
  <si>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</si>
  <si>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</si>
  <si>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</si>
  <si>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</si>
  <si>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</si>
  <si>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</si>
  <si>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</si>
  <si>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</si>
  <si>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</si>
  <si>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 xml:space="preserve">                  Director General de Digeduca</t>
  </si>
  <si>
    <t>LUIS DAVID LUCH TELLES</t>
  </si>
  <si>
    <t>AROLDO ESTUARDO VILLATORO BRACAMONTE</t>
  </si>
  <si>
    <t>AGOSTO 2024</t>
  </si>
  <si>
    <t>SUPERVISAR  EL PROCESO DE APLICACIÓN DE LA EVALUACIÓN PILOTO PISA 2025 EN LA ESCUELA DE SAN MARTIN JILOTEPEQUE, CHIMALTENANGO.</t>
  </si>
  <si>
    <t>SANTO DOMINGO XENACOJ, SACATEPÉQUEZ</t>
  </si>
  <si>
    <t>SAN MARTÍN JILOTEPEQUE, CHIMALTENANGO</t>
  </si>
  <si>
    <t>SUPERVISAR  EL PROCESO DE APLICACIÓN DE LA EVALUACIÓN PILOTO PISA 2025 EN LA ESCUELA DE SANTO DOMINGO XENACOJ, SACATEPÉQUEZ</t>
  </si>
  <si>
    <t>REALIZAR EVALUACIÓN PILOTO PISA 2025 EN EL MUNICIPIO DE SAN MARTÍN JILOTEPEQUE, CHIMALTENANGO</t>
  </si>
  <si>
    <t>CAROL ELIZABETH MENENDEZ SURIANO</t>
  </si>
  <si>
    <t>JUTIAPA, JUTIAPA</t>
  </si>
  <si>
    <t>SUPERVISAR EL PROCESO DE LA APLICACIÓN PILOTO DE PISA 2025 PARA ASEGURAR SU CORRECTO DESARROLLO, PREPARAR E INSTALAR LABORATORIO DE COMPUTACIÓN EN ESTABLECIMIENTO EDUCATIVO DE JUTIAPA.</t>
  </si>
  <si>
    <t>MAYRA LISSETTE CHACÓN HERNÁNDEZ</t>
  </si>
  <si>
    <t>ZACAPA, ZACAPA</t>
  </si>
  <si>
    <t xml:space="preserve">REALIZAR LA APLICACIÓN DE LA EVALUACIÓN PILOTO PISA 2025 A LOS ESTUDIANTES DEL ESTABLECIMIENTO DE LA MUESTRA EN EL DEPARTAMENTO DE ZACAPA PARA VALIDAR LOS INSTRUMENTOS QUE SERÁN UTILIZADOS EL PRÓXIMO AÑO EN LA EVALUACIÓN DEFINITIVA. </t>
  </si>
  <si>
    <t>APLICACIÓN DE LA EVALUACIÓN PILOTO PISA 2025 EN ESTABLECIMIENTO EDUCATIVO DEL DEPARTAMENTO DE ZACAPA.</t>
  </si>
  <si>
    <t>APLICACIÓN DE LA EVALUACIÓN SE REALIZÓ SIN CONTRATIEMPOS, CON LA PREPARACIÓN Y SUPERVISIÓN DEL LABORATORIO EN LA ESCUELA DE SAN MARTIN JILOTEPEQUE, CHIMALTENANGO.</t>
  </si>
  <si>
    <t>APLICACIÓN DE LA EVALUACIÓN  SIN CONTRATIEMPOS, CON LA PREPARACIÓN Y SUPERVISIÓN DEL LABORATORIO EN LA ESCUELA DE SAN MARTIN JILOTEPEQUE, CHIMALTENANGO.</t>
  </si>
  <si>
    <t>APLICACIÓN  DE LA EVALUACIÓN  SIN CONTRATIEMPOS, CON LA PREPARACIÓN Y SUPERVISIÓN DEL LABORATORIO EN LA ESCUELA DE SANTO DOMINGO XENACOJ, SACATEPÉQUEZ.</t>
  </si>
  <si>
    <t>APLICACIÓN DE LA EVALUACIÓN SIN CONTRATIEMPOS, CON LA PREPARACIÓN Y SUPERVISIÓN DEL LABORATORIO EN LA ESCUELA DE SANTO DOMINGO XENACOJ, SACATEPÉQUEZ.</t>
  </si>
  <si>
    <t>APLICACIÓN DE LA EVALUACIÓN PILOTO PISA 2025 SIN CONTRATIEMPOS EN EL ESTABLECIMIENTO EDUCATIVO DE JUTIAPA.</t>
  </si>
  <si>
    <t>ALFREDO ALEXANDER LORENZO HERNÁNDEZ</t>
  </si>
  <si>
    <t>REALIZAR LA APLICACIÓN DE LA EVALUACIÓN PILOTO PISA 2025 EN ESTABLECIMIENTO EDUCATIVO DEL DEPARTAMENTO DE JUTIAPA.</t>
  </si>
  <si>
    <t>APLICACIÓN DE LA EVALUACIÓN PILOTO PISA 2025 EN ESTABLECIMIENTO EDUCATIVO DEL DEPARTAMENTO DE JUTIAPA.</t>
  </si>
  <si>
    <t>SERGIO IVAN MURALLES AGUILAR</t>
  </si>
  <si>
    <t>SOLOLÁ, QUICHÉ, PETÉN, ZACAPA, EL PROGRESO, JALAPA Y SANTA ROSA</t>
  </si>
  <si>
    <t>APLICAR LA EVALUACIÓN PILOTO PISA 2025 EN UN ESTABLECIMIENTO EDUCATIVO DE CADA DEPARTAMENTOS DE SOLOLÁ, QUICHÉ, PETÉN, ZACAPA, EL PROGRESO, JALAPA Y SANTA ROSA</t>
  </si>
  <si>
    <t>APLICACIÓN DE LA EVALUACÓN PILOTO PISA 2025 EN 7 ESTABLECIMIENTOS EDUCATIVOS DE LOS DEPARTAMENTOS VISITADOS SIN INCONVENIENTES Y CON LA COLABORACIÓN DE DIRECTORES, DOCENTES Y PERSONAL ADMINISTRATIVO.</t>
  </si>
  <si>
    <t>SACATEPÉQUEZ</t>
  </si>
  <si>
    <t>APLICAR LA EVALUACIÓN PILOTO PISA 2025 EN EL INEBE ANTONIO LARRAZABAL DEL MUNICIPIO DE ANTIGUA GUATEMALA, SACATEPÉQUEZ.</t>
  </si>
  <si>
    <t>APLICAR LA EVALUACIÓN PILOTO PISA 2025 EN EL INEB DE LA ALDEA VARITUC SAN MARTÍN JILOTEPEQUE DEL DEPARTAMENTO DE CHIMALTENANGO.</t>
  </si>
  <si>
    <t>APLICACIÓN DE LA EVALUACIÓN PILOTO PISA 2025 EN EL ESTABLECIMIENTO EDUCATIVO CON LA COLABORACIÓN DEL DIRECTOR, DOCENTES Y PERSONAL ADMINISTRATIVO.</t>
  </si>
  <si>
    <t>BYRON ANACLETO VÁSQUEZ Y VÁSQUEZ</t>
  </si>
  <si>
    <t xml:space="preserve">ANTIGUA GUATEMALA, SACATEPÉQUEZ </t>
  </si>
  <si>
    <t>APLICACIÓN DE LA EVALUACIÓN PILOTO PISA 2025 EN UN ESTABLECIMIENTO EDUCATIVO DE ANTIGUA GUATEMALA, SACATEPÉQUEZ.</t>
  </si>
  <si>
    <t>APLICAR LA EVALUACIÓN PILOTO PISA 2025 EN EL  INEBE ANTONIO LARRAZABAL EN ANTIGUA GUATEMALA, SACATEPÉQUEZ.</t>
  </si>
  <si>
    <t>JORGE ANTONIO URREA ORTEGA</t>
  </si>
  <si>
    <t>APLICAR LA EVALUACIÓN PILOTO PISA 2025 EN EL INSTITUTO EXPERIMENTAL CON ORIENTACIÓN OCUPACIONAL "JOSÉ RODRIGUEZ CERNA".</t>
  </si>
  <si>
    <t>APLICACIÓN DE LA EVALUACIÓN A 25 ESTUDIANTES EN LAS ÁREAS DE COMUNICACIÓN Y LENGUAJE Y MATEMÁTICAS.</t>
  </si>
  <si>
    <t>RUBERTO CARLOS GARCÍA AGUILAR</t>
  </si>
  <si>
    <t>SAN JUAN COTZAL, QUICHÉ</t>
  </si>
  <si>
    <t>COORDINAR EL TALLER DE VALIDACIÓN DE ÍTEMS PARA LA CONSTRUCCIÓN DE LA PRUEBA EVALUACIÓN DE LA LECTOESCRITURA INICIAL EN EL IDIOMA MAYA IXIL.</t>
  </si>
  <si>
    <t>REDACCIÓN DE ÍTEMS PARA LA CONSTRUCCIÓN DE LA PRUEBA ELI, MANUALES DE APLICACIÓN Y LAMINAS EVALUATIVAS EN IDIOMA IXIL.</t>
  </si>
  <si>
    <t>SAN MATEO IXTATÁN, HUEHUETENANGO</t>
  </si>
  <si>
    <t>COORDINAR EL TALLER DE VALIDACIÓN DE ÍTEMS PARA LA CONSTRUCCIÓN DE LA PRUEBA EVALUACIÓN DE LA LECTOESCRITURA INICIAL EN EL IDIOMA MAYA CHUJ.</t>
  </si>
  <si>
    <t>REDACCIÓN DE ÍTEMS PARA LA CONSTRUCCIÓN DE LA PRUEBA ELI, MANUALES DE APLICACIÓN Y LAMINAS EVALUATIVAS EN IDIOMA CHUJ.</t>
  </si>
  <si>
    <t>CHIQUIMULA</t>
  </si>
  <si>
    <t>APLICAR LA EVALUACIÓN GRADUANDOS 2024 EN CUATRO ESTABLECIMIENTOS EDUCATIVOS DE CHIQUIMULA.</t>
  </si>
  <si>
    <t>APLICACIÓN DE LA EVALUACIÓN DE GRADUANDOS 2024 EN DOS ESTABLECIMIENTOS EDUCATIVOS EN CHIQUIMULA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</si>
</sst>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4" fontId="10" fillId="2" borderId="7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9" xfId="0" applyFont="1" applyFill="1" applyBorder="1" applyAlignment="1"/>
    <xf numFmtId="0" fontId="12" fillId="2" borderId="0" xfId="0" applyFont="1" applyFill="1" applyBorder="1" applyAlignment="1"/>
    <xf numFmtId="0" fontId="4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 vertical="center" shrinkToFit="1"/>
    </xf>
    <xf numFmtId="4" fontId="13" fillId="2" borderId="6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left" vertical="top" wrapText="1"/>
    </xf>
    <xf numFmtId="4" fontId="10" fillId="2" borderId="0" xfId="0" applyNumberFormat="1" applyFont="1" applyFill="1" applyBorder="1" applyAlignment="1">
      <alignment horizontal="right"/>
    </xf>
    <xf numFmtId="4" fontId="11" fillId="2" borderId="6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center" vertical="center" wrapText="1"/>
    </xf>
    <xf numFmtId="2" fontId="15" fillId="0" borderId="30" xfId="0" applyNumberFormat="1" applyFont="1" applyFill="1" applyBorder="1" applyAlignment="1">
      <alignment horizontal="center" vertical="center" shrinkToFit="1"/>
    </xf>
    <xf numFmtId="4" fontId="15" fillId="0" borderId="30" xfId="0" applyNumberFormat="1" applyFont="1" applyFill="1" applyBorder="1" applyAlignment="1">
      <alignment horizontal="center" vertical="center" shrinkToFit="1"/>
    </xf>
    <xf numFmtId="4" fontId="11" fillId="2" borderId="2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 wrapText="1"/>
    </xf>
    <xf numFmtId="2" fontId="15" fillId="0" borderId="31" xfId="0" applyNumberFormat="1" applyFont="1" applyFill="1" applyBorder="1" applyAlignment="1">
      <alignment horizontal="center" vertical="center" shrinkToFit="1"/>
    </xf>
    <xf numFmtId="2" fontId="11" fillId="2" borderId="3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/>
    </xf>
    <xf numFmtId="4" fontId="14" fillId="2" borderId="5" xfId="0" applyNumberFormat="1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/>
    </xf>
    <xf numFmtId="4" fontId="13" fillId="2" borderId="8" xfId="0" applyNumberFormat="1" applyFont="1" applyFill="1" applyBorder="1" applyAlignment="1">
      <alignment horizontal="center" vertical="center"/>
    </xf>
    <xf numFmtId="2" fontId="13" fillId="2" borderId="3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0" fontId="13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center" vertical="center" wrapText="1"/>
    </xf>
    <xf numFmtId="2" fontId="15" fillId="0" borderId="32" xfId="0" applyNumberFormat="1" applyFont="1" applyFill="1" applyBorder="1" applyAlignment="1">
      <alignment horizontal="center" vertical="center" shrinkToFit="1"/>
    </xf>
    <xf numFmtId="2" fontId="15" fillId="0" borderId="33" xfId="0" applyNumberFormat="1" applyFont="1" applyFill="1" applyBorder="1" applyAlignment="1">
      <alignment horizontal="center" vertical="center" shrinkToFit="1"/>
    </xf>
    <xf numFmtId="4" fontId="15" fillId="0" borderId="32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64" fontId="15" fillId="0" borderId="2" xfId="0" applyNumberFormat="1" applyFont="1" applyFill="1" applyBorder="1" applyAlignment="1">
      <alignment horizontal="center" vertical="center" shrinkToFit="1"/>
    </xf>
    <xf numFmtId="4" fontId="15" fillId="0" borderId="2" xfId="0" applyNumberFormat="1" applyFont="1" applyFill="1" applyBorder="1" applyAlignment="1">
      <alignment horizontal="center" vertical="center" shrinkToFit="1"/>
    </xf>
    <xf numFmtId="4" fontId="13" fillId="2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6" fillId="2" borderId="34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left" vertical="center" wrapText="1"/>
    </xf>
    <xf numFmtId="2" fontId="15" fillId="0" borderId="34" xfId="0" applyNumberFormat="1" applyFont="1" applyFill="1" applyBorder="1" applyAlignment="1">
      <alignment horizontal="center" vertical="center" shrinkToFit="1"/>
    </xf>
    <xf numFmtId="4" fontId="15" fillId="0" borderId="34" xfId="0" applyNumberFormat="1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1"/>
  <sheetViews>
    <sheetView topLeftCell="A34" zoomScale="72" zoomScaleNormal="72" zoomScalePageLayoutView="85" workbookViewId="0">
      <selection activeCell="D47" sqref="D47"/>
    </sheetView>
  </sheetViews>
  <sheetFormatPr baseColWidth="10" defaultRowHeight="15" x14ac:dyDescent="0.25"/>
  <cols>
    <col min="1" max="1" width="5.7109375" style="1" customWidth="1"/>
    <col min="2" max="2" width="42.140625" style="1" customWidth="1"/>
    <col min="3" max="3" width="25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5.75" customHeigh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3" ht="15.75" customHeight="1" x14ac:dyDescent="0.25">
      <c r="A8" s="10"/>
      <c r="B8" s="10"/>
      <c r="C8" s="10"/>
      <c r="D8" s="10"/>
      <c r="E8" s="10"/>
      <c r="F8" s="10"/>
      <c r="G8" s="13"/>
      <c r="H8" s="10"/>
      <c r="I8" s="10"/>
      <c r="J8" s="10"/>
      <c r="K8" s="10"/>
      <c r="L8" s="10"/>
      <c r="M8" s="1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6" t="s">
        <v>26</v>
      </c>
      <c r="B10" s="6"/>
      <c r="C10" s="6"/>
      <c r="D10" s="6"/>
      <c r="E10" s="6"/>
      <c r="F10" s="6"/>
      <c r="G10" s="6"/>
      <c r="H10" s="6"/>
      <c r="I10" s="6"/>
      <c r="J10" s="6"/>
      <c r="K10" s="49" t="s">
        <v>36</v>
      </c>
      <c r="L10" s="49"/>
      <c r="M10" s="49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50" t="s">
        <v>14</v>
      </c>
      <c r="L11" s="50"/>
      <c r="M11" s="5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6" t="s">
        <v>13</v>
      </c>
      <c r="B13" s="6"/>
      <c r="C13" s="51" t="s">
        <v>29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3" ht="15" customHeight="1" x14ac:dyDescent="0.3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8" t="s">
        <v>25</v>
      </c>
      <c r="M14" s="88"/>
    </row>
    <row r="15" spans="1:13" ht="25.5" customHeight="1" x14ac:dyDescent="0.25">
      <c r="A15" s="95" t="s">
        <v>2</v>
      </c>
      <c r="B15" s="96" t="s">
        <v>1</v>
      </c>
      <c r="C15" s="96" t="s">
        <v>18</v>
      </c>
      <c r="D15" s="96" t="s">
        <v>19</v>
      </c>
      <c r="E15" s="96" t="s">
        <v>20</v>
      </c>
      <c r="F15" s="96" t="s">
        <v>21</v>
      </c>
      <c r="G15" s="96" t="s">
        <v>24</v>
      </c>
      <c r="H15" s="97" t="s">
        <v>6</v>
      </c>
      <c r="I15" s="97"/>
      <c r="J15" s="97"/>
      <c r="K15" s="97"/>
      <c r="L15" s="97"/>
      <c r="M15" s="97"/>
    </row>
    <row r="16" spans="1:13" ht="25.5" customHeight="1" x14ac:dyDescent="0.25">
      <c r="A16" s="95"/>
      <c r="B16" s="96"/>
      <c r="C16" s="96"/>
      <c r="D16" s="96"/>
      <c r="E16" s="96"/>
      <c r="F16" s="96"/>
      <c r="G16" s="96"/>
      <c r="H16" s="97" t="s">
        <v>22</v>
      </c>
      <c r="I16" s="97"/>
      <c r="J16" s="97"/>
      <c r="K16" s="97"/>
      <c r="L16" s="97"/>
      <c r="M16" s="97"/>
    </row>
    <row r="17" spans="1:13" ht="24" customHeight="1" x14ac:dyDescent="0.25">
      <c r="A17" s="95"/>
      <c r="B17" s="96"/>
      <c r="C17" s="96"/>
      <c r="D17" s="96"/>
      <c r="E17" s="96"/>
      <c r="F17" s="96"/>
      <c r="G17" s="96"/>
      <c r="H17" s="97" t="s">
        <v>10</v>
      </c>
      <c r="I17" s="97"/>
      <c r="J17" s="96" t="s">
        <v>17</v>
      </c>
      <c r="K17" s="96" t="s">
        <v>23</v>
      </c>
      <c r="L17" s="96" t="s">
        <v>27</v>
      </c>
      <c r="M17" s="96" t="s">
        <v>3</v>
      </c>
    </row>
    <row r="18" spans="1:13" ht="61.5" customHeight="1" x14ac:dyDescent="0.25">
      <c r="A18" s="95"/>
      <c r="B18" s="96"/>
      <c r="C18" s="96"/>
      <c r="D18" s="96"/>
      <c r="E18" s="96"/>
      <c r="F18" s="96"/>
      <c r="G18" s="96"/>
      <c r="H18" s="98" t="s">
        <v>9</v>
      </c>
      <c r="I18" s="98" t="s">
        <v>12</v>
      </c>
      <c r="J18" s="96"/>
      <c r="K18" s="96"/>
      <c r="L18" s="96"/>
      <c r="M18" s="96"/>
    </row>
    <row r="19" spans="1:13" ht="72.75" customHeight="1" x14ac:dyDescent="0.25">
      <c r="A19" s="99">
        <v>1</v>
      </c>
      <c r="B19" s="74" t="s">
        <v>34</v>
      </c>
      <c r="C19" s="75" t="s">
        <v>39</v>
      </c>
      <c r="D19" s="74" t="s">
        <v>37</v>
      </c>
      <c r="E19" s="74" t="s">
        <v>49</v>
      </c>
      <c r="F19" s="77">
        <v>420</v>
      </c>
      <c r="G19" s="100">
        <v>1.5</v>
      </c>
      <c r="H19" s="77">
        <v>0</v>
      </c>
      <c r="I19" s="77">
        <v>0</v>
      </c>
      <c r="J19" s="77">
        <v>15</v>
      </c>
      <c r="K19" s="77">
        <f>(G19*L19)/(G19*F19)</f>
        <v>1.4642857142857142</v>
      </c>
      <c r="L19" s="101">
        <v>615</v>
      </c>
      <c r="M19" s="102">
        <f>L19+H19</f>
        <v>615</v>
      </c>
    </row>
    <row r="20" spans="1:13" ht="88.5" customHeight="1" x14ac:dyDescent="0.25">
      <c r="A20" s="99">
        <v>2</v>
      </c>
      <c r="B20" s="74" t="s">
        <v>34</v>
      </c>
      <c r="C20" s="75" t="s">
        <v>38</v>
      </c>
      <c r="D20" s="74" t="s">
        <v>40</v>
      </c>
      <c r="E20" s="74" t="s">
        <v>51</v>
      </c>
      <c r="F20" s="77">
        <v>420</v>
      </c>
      <c r="G20" s="100">
        <v>0.5</v>
      </c>
      <c r="H20" s="77">
        <v>0</v>
      </c>
      <c r="I20" s="77">
        <v>0</v>
      </c>
      <c r="J20" s="77">
        <v>1</v>
      </c>
      <c r="K20" s="77">
        <f>(G20*L20)/(G20*F20)</f>
        <v>0.49761904761904763</v>
      </c>
      <c r="L20" s="101">
        <v>209</v>
      </c>
      <c r="M20" s="102">
        <f>L20+H20</f>
        <v>209</v>
      </c>
    </row>
    <row r="21" spans="1:13" ht="72" customHeight="1" x14ac:dyDescent="0.25">
      <c r="A21" s="99">
        <v>3</v>
      </c>
      <c r="B21" s="74" t="s">
        <v>35</v>
      </c>
      <c r="C21" s="75" t="s">
        <v>39</v>
      </c>
      <c r="D21" s="74" t="s">
        <v>41</v>
      </c>
      <c r="E21" s="74" t="s">
        <v>50</v>
      </c>
      <c r="F21" s="77">
        <v>420</v>
      </c>
      <c r="G21" s="103">
        <v>1.5</v>
      </c>
      <c r="H21" s="77">
        <v>0</v>
      </c>
      <c r="I21" s="77">
        <v>0</v>
      </c>
      <c r="J21" s="77">
        <v>40</v>
      </c>
      <c r="K21" s="77">
        <f>(G21*L21)/(G21*F21)</f>
        <v>1.4047619047619047</v>
      </c>
      <c r="L21" s="101">
        <v>590</v>
      </c>
      <c r="M21" s="102">
        <f>L21+H21</f>
        <v>590</v>
      </c>
    </row>
    <row r="22" spans="1:13" ht="102" customHeight="1" x14ac:dyDescent="0.25">
      <c r="A22" s="99">
        <v>4</v>
      </c>
      <c r="B22" s="74" t="s">
        <v>35</v>
      </c>
      <c r="C22" s="75" t="s">
        <v>38</v>
      </c>
      <c r="D22" s="74" t="s">
        <v>40</v>
      </c>
      <c r="E22" s="74" t="s">
        <v>52</v>
      </c>
      <c r="F22" s="77">
        <v>420</v>
      </c>
      <c r="G22" s="103">
        <v>0.5</v>
      </c>
      <c r="H22" s="77">
        <v>0</v>
      </c>
      <c r="I22" s="77">
        <v>0</v>
      </c>
      <c r="J22" s="77">
        <v>8</v>
      </c>
      <c r="K22" s="77">
        <f>(G22*L22)/(G22*F22)</f>
        <v>0.48095238095238096</v>
      </c>
      <c r="L22" s="101">
        <v>202</v>
      </c>
      <c r="M22" s="102">
        <f>L22+H22</f>
        <v>202</v>
      </c>
    </row>
    <row r="23" spans="1:13" ht="87" customHeight="1" x14ac:dyDescent="0.25">
      <c r="A23" s="99">
        <v>5</v>
      </c>
      <c r="B23" s="74" t="s">
        <v>42</v>
      </c>
      <c r="C23" s="104" t="s">
        <v>43</v>
      </c>
      <c r="D23" s="105" t="s">
        <v>44</v>
      </c>
      <c r="E23" s="76" t="s">
        <v>53</v>
      </c>
      <c r="F23" s="77">
        <v>420</v>
      </c>
      <c r="G23" s="77">
        <v>2.5</v>
      </c>
      <c r="H23" s="77">
        <v>0</v>
      </c>
      <c r="I23" s="77">
        <v>0</v>
      </c>
      <c r="J23" s="77">
        <v>326</v>
      </c>
      <c r="K23" s="77">
        <f>(G23*L23)/(G23*F23)</f>
        <v>1.7238095238095239</v>
      </c>
      <c r="L23" s="101">
        <v>724</v>
      </c>
      <c r="M23" s="101">
        <f>L23+H23</f>
        <v>724</v>
      </c>
    </row>
    <row r="24" spans="1:13" ht="97.5" customHeight="1" x14ac:dyDescent="0.25">
      <c r="A24" s="99">
        <v>6</v>
      </c>
      <c r="B24" s="74" t="s">
        <v>45</v>
      </c>
      <c r="C24" s="75" t="s">
        <v>46</v>
      </c>
      <c r="D24" s="74" t="s">
        <v>47</v>
      </c>
      <c r="E24" s="106" t="s">
        <v>48</v>
      </c>
      <c r="F24" s="77">
        <v>420</v>
      </c>
      <c r="G24" s="77">
        <v>2.5</v>
      </c>
      <c r="H24" s="77">
        <v>0</v>
      </c>
      <c r="I24" s="77">
        <v>0</v>
      </c>
      <c r="J24" s="77">
        <v>34.5</v>
      </c>
      <c r="K24" s="77">
        <f>(G24*L24)/(G24*F24)</f>
        <v>2.4178571428571427</v>
      </c>
      <c r="L24" s="101">
        <v>1015.5</v>
      </c>
      <c r="M24" s="101">
        <f>L24+H24</f>
        <v>1015.5</v>
      </c>
    </row>
    <row r="25" spans="1:13" ht="97.5" customHeight="1" x14ac:dyDescent="0.25">
      <c r="A25" s="99">
        <v>7</v>
      </c>
      <c r="B25" s="74" t="s">
        <v>54</v>
      </c>
      <c r="C25" s="75" t="s">
        <v>43</v>
      </c>
      <c r="D25" s="74" t="s">
        <v>55</v>
      </c>
      <c r="E25" s="76" t="s">
        <v>56</v>
      </c>
      <c r="F25" s="77">
        <v>420</v>
      </c>
      <c r="G25" s="77">
        <v>2.5</v>
      </c>
      <c r="H25" s="77">
        <v>0</v>
      </c>
      <c r="I25" s="77">
        <v>0</v>
      </c>
      <c r="J25" s="77">
        <v>264.60000000000002</v>
      </c>
      <c r="K25" s="77">
        <f>(G25*L25)/(G25*F25)</f>
        <v>1.87</v>
      </c>
      <c r="L25" s="101">
        <v>785.4</v>
      </c>
      <c r="M25" s="101">
        <f>L25+H25</f>
        <v>785.4</v>
      </c>
    </row>
    <row r="26" spans="1:13" ht="97.5" customHeight="1" x14ac:dyDescent="0.25">
      <c r="A26" s="99">
        <v>8</v>
      </c>
      <c r="B26" s="74" t="s">
        <v>57</v>
      </c>
      <c r="C26" s="75" t="s">
        <v>58</v>
      </c>
      <c r="D26" s="74" t="s">
        <v>59</v>
      </c>
      <c r="E26" s="106" t="s">
        <v>60</v>
      </c>
      <c r="F26" s="77">
        <v>420</v>
      </c>
      <c r="G26" s="77">
        <v>8.5</v>
      </c>
      <c r="H26" s="77">
        <v>80</v>
      </c>
      <c r="I26" s="77">
        <v>0</v>
      </c>
      <c r="J26" s="77">
        <v>255</v>
      </c>
      <c r="K26" s="77">
        <f>(G26*L26)/(G26*F26)</f>
        <v>7.8928571428571432</v>
      </c>
      <c r="L26" s="101">
        <v>3315</v>
      </c>
      <c r="M26" s="101">
        <f>L26+H26</f>
        <v>3395</v>
      </c>
    </row>
    <row r="27" spans="1:13" ht="97.5" customHeight="1" x14ac:dyDescent="0.25">
      <c r="A27" s="99">
        <v>9</v>
      </c>
      <c r="B27" s="74" t="s">
        <v>57</v>
      </c>
      <c r="C27" s="75" t="s">
        <v>61</v>
      </c>
      <c r="D27" s="74" t="s">
        <v>62</v>
      </c>
      <c r="E27" s="106" t="s">
        <v>64</v>
      </c>
      <c r="F27" s="77">
        <v>420</v>
      </c>
      <c r="G27" s="77">
        <v>1.5</v>
      </c>
      <c r="H27" s="77">
        <v>0</v>
      </c>
      <c r="I27" s="77">
        <v>0</v>
      </c>
      <c r="J27" s="77">
        <v>28.1</v>
      </c>
      <c r="K27" s="77">
        <f>(G27*L27)/(G27*F27)</f>
        <v>1.433095238095238</v>
      </c>
      <c r="L27" s="101">
        <v>601.9</v>
      </c>
      <c r="M27" s="101">
        <f>L27+H27</f>
        <v>601.9</v>
      </c>
    </row>
    <row r="28" spans="1:13" ht="97.5" customHeight="1" x14ac:dyDescent="0.25">
      <c r="A28" s="99">
        <v>10</v>
      </c>
      <c r="B28" s="74" t="s">
        <v>57</v>
      </c>
      <c r="C28" s="75" t="s">
        <v>39</v>
      </c>
      <c r="D28" s="74" t="s">
        <v>63</v>
      </c>
      <c r="E28" s="106" t="s">
        <v>64</v>
      </c>
      <c r="F28" s="77">
        <v>420</v>
      </c>
      <c r="G28" s="77">
        <v>1.5</v>
      </c>
      <c r="H28" s="77">
        <v>0</v>
      </c>
      <c r="I28" s="77">
        <v>0</v>
      </c>
      <c r="J28" s="77">
        <v>153</v>
      </c>
      <c r="K28" s="77">
        <f>(G28*L28)/(G28*F28)</f>
        <v>1.1357142857142857</v>
      </c>
      <c r="L28" s="101">
        <v>477</v>
      </c>
      <c r="M28" s="101">
        <f>L28+H28</f>
        <v>477</v>
      </c>
    </row>
    <row r="29" spans="1:13" ht="97.5" customHeight="1" x14ac:dyDescent="0.25">
      <c r="A29" s="89">
        <v>11</v>
      </c>
      <c r="B29" s="90" t="s">
        <v>65</v>
      </c>
      <c r="C29" s="91" t="s">
        <v>66</v>
      </c>
      <c r="D29" s="90" t="s">
        <v>68</v>
      </c>
      <c r="E29" s="113" t="s">
        <v>67</v>
      </c>
      <c r="F29" s="92">
        <v>420</v>
      </c>
      <c r="G29" s="93">
        <v>1.5</v>
      </c>
      <c r="H29" s="92">
        <v>0</v>
      </c>
      <c r="I29" s="92">
        <v>0</v>
      </c>
      <c r="J29" s="92">
        <v>21.1</v>
      </c>
      <c r="K29" s="92">
        <f>(G29*L29)/(G29*F29)</f>
        <v>1.4497619047619046</v>
      </c>
      <c r="L29" s="94">
        <v>608.9</v>
      </c>
      <c r="M29" s="94">
        <f>L29+H29</f>
        <v>608.9</v>
      </c>
    </row>
    <row r="30" spans="1:13" ht="97.5" customHeight="1" x14ac:dyDescent="0.25">
      <c r="A30" s="64">
        <v>12</v>
      </c>
      <c r="B30" s="65" t="s">
        <v>65</v>
      </c>
      <c r="C30" s="66" t="s">
        <v>39</v>
      </c>
      <c r="D30" s="65" t="s">
        <v>63</v>
      </c>
      <c r="E30" s="29" t="s">
        <v>64</v>
      </c>
      <c r="F30" s="67">
        <v>420</v>
      </c>
      <c r="G30" s="27">
        <v>1.5</v>
      </c>
      <c r="H30" s="67">
        <v>50.02</v>
      </c>
      <c r="I30" s="67">
        <v>0</v>
      </c>
      <c r="J30" s="67">
        <v>141</v>
      </c>
      <c r="K30" s="67">
        <f>(G30*L30)/(G30*F30)</f>
        <v>1.1642857142857144</v>
      </c>
      <c r="L30" s="68">
        <v>489</v>
      </c>
      <c r="M30" s="68">
        <f>L30+H30</f>
        <v>539.02</v>
      </c>
    </row>
    <row r="31" spans="1:13" ht="97.5" customHeight="1" x14ac:dyDescent="0.25">
      <c r="A31" s="64">
        <v>13</v>
      </c>
      <c r="B31" s="65" t="s">
        <v>69</v>
      </c>
      <c r="C31" s="66" t="s">
        <v>46</v>
      </c>
      <c r="D31" s="65" t="s">
        <v>70</v>
      </c>
      <c r="E31" s="63" t="s">
        <v>71</v>
      </c>
      <c r="F31" s="67">
        <v>420</v>
      </c>
      <c r="G31" s="27">
        <v>2.5</v>
      </c>
      <c r="H31" s="67">
        <v>0</v>
      </c>
      <c r="I31" s="67">
        <v>0</v>
      </c>
      <c r="J31" s="67">
        <v>12.5</v>
      </c>
      <c r="K31" s="67">
        <f>(G31*L31)/(G31*F31)</f>
        <v>2.4702380952380953</v>
      </c>
      <c r="L31" s="68">
        <v>1037.5</v>
      </c>
      <c r="M31" s="68">
        <f>L31+H31</f>
        <v>1037.5</v>
      </c>
    </row>
    <row r="32" spans="1:13" ht="97.5" customHeight="1" x14ac:dyDescent="0.25">
      <c r="A32" s="64">
        <v>14</v>
      </c>
      <c r="B32" s="65" t="s">
        <v>72</v>
      </c>
      <c r="C32" s="66" t="s">
        <v>73</v>
      </c>
      <c r="D32" s="65" t="s">
        <v>74</v>
      </c>
      <c r="E32" s="70" t="s">
        <v>75</v>
      </c>
      <c r="F32" s="67">
        <v>420</v>
      </c>
      <c r="G32" s="67">
        <v>4.5</v>
      </c>
      <c r="H32" s="67">
        <v>0</v>
      </c>
      <c r="I32" s="67">
        <v>0</v>
      </c>
      <c r="J32" s="67">
        <v>923</v>
      </c>
      <c r="K32" s="67">
        <f>(G32*L32)/(G32*F32)</f>
        <v>2.3023809523809522</v>
      </c>
      <c r="L32" s="68">
        <v>967</v>
      </c>
      <c r="M32" s="68">
        <f>L32+H32</f>
        <v>967</v>
      </c>
    </row>
    <row r="33" spans="1:13" ht="97.5" customHeight="1" thickBot="1" x14ac:dyDescent="0.3">
      <c r="A33" s="107">
        <v>15</v>
      </c>
      <c r="B33" s="108" t="s">
        <v>72</v>
      </c>
      <c r="C33" s="109" t="s">
        <v>76</v>
      </c>
      <c r="D33" s="108" t="s">
        <v>77</v>
      </c>
      <c r="E33" s="110" t="s">
        <v>78</v>
      </c>
      <c r="F33" s="111">
        <v>420</v>
      </c>
      <c r="G33" s="111">
        <v>4.5</v>
      </c>
      <c r="H33" s="111">
        <v>0</v>
      </c>
      <c r="I33" s="111">
        <v>0</v>
      </c>
      <c r="J33" s="111">
        <v>640</v>
      </c>
      <c r="K33" s="111">
        <f>(G33*L33)/(G33*F33)</f>
        <v>2.9761904761904763</v>
      </c>
      <c r="L33" s="112">
        <v>1250</v>
      </c>
      <c r="M33" s="112">
        <f>L33+H33</f>
        <v>1250</v>
      </c>
    </row>
    <row r="34" spans="1:13" ht="24.95" customHeight="1" thickTop="1" thickBot="1" x14ac:dyDescent="0.3">
      <c r="A34" s="34" t="s">
        <v>15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15">
        <f>SUM(M19:M33)</f>
        <v>13017.22</v>
      </c>
    </row>
    <row r="35" spans="1:13" ht="24.95" customHeight="1" thickTop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0"/>
    </row>
    <row r="36" spans="1:13" ht="102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x14ac:dyDescent="0.25">
      <c r="A37" s="4"/>
      <c r="B37" s="23" t="s">
        <v>5</v>
      </c>
      <c r="C37" s="40" t="s">
        <v>8</v>
      </c>
      <c r="D37" s="40"/>
      <c r="E37" s="40"/>
      <c r="F37" s="11"/>
      <c r="G37" s="12"/>
      <c r="H37" s="40" t="s">
        <v>7</v>
      </c>
      <c r="I37" s="40"/>
      <c r="J37" s="40"/>
      <c r="K37" s="40"/>
      <c r="L37" s="40"/>
      <c r="M37" s="40"/>
    </row>
    <row r="38" spans="1:13" x14ac:dyDescent="0.25">
      <c r="A38" s="4"/>
      <c r="B38" s="21" t="s">
        <v>30</v>
      </c>
      <c r="C38" s="44" t="s">
        <v>31</v>
      </c>
      <c r="D38" s="44"/>
      <c r="E38" s="44"/>
      <c r="F38" s="22"/>
      <c r="G38" s="22"/>
      <c r="H38" s="44" t="s">
        <v>32</v>
      </c>
      <c r="I38" s="44"/>
      <c r="J38" s="44"/>
      <c r="K38" s="44"/>
      <c r="L38" s="44"/>
      <c r="M38" s="4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33" t="s">
        <v>16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13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</sheetData>
  <mergeCells count="26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  <mergeCell ref="A40:M41"/>
    <mergeCell ref="A34:L34"/>
    <mergeCell ref="H15:M15"/>
    <mergeCell ref="H37:M37"/>
    <mergeCell ref="C37:E37"/>
    <mergeCell ref="G15:G18"/>
    <mergeCell ref="C38:E38"/>
    <mergeCell ref="H38:M38"/>
    <mergeCell ref="J17:J18"/>
    <mergeCell ref="D15:D18"/>
  </mergeCells>
  <printOptions horizontalCentered="1"/>
  <pageMargins left="0" right="0.23622047244094491" top="0" bottom="1.2598425196850394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1"/>
  <sheetViews>
    <sheetView tabSelected="1" showWhiteSpace="0" view="pageLayout" topLeftCell="A22" zoomScale="55" zoomScaleNormal="72" zoomScalePageLayoutView="55" workbookViewId="0">
      <selection activeCell="C25" sqref="C25:E25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3.85546875" style="1" customWidth="1"/>
    <col min="4" max="4" width="28.5703125" style="1" customWidth="1"/>
    <col min="5" max="5" width="30.140625" style="1" customWidth="1"/>
    <col min="6" max="6" width="19.5703125" style="1" customWidth="1"/>
    <col min="7" max="7" width="21.42578125" style="1" customWidth="1"/>
    <col min="8" max="9" width="13.7109375" style="1" customWidth="1"/>
    <col min="10" max="10" width="20.710937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1" t="s">
        <v>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15.75" customHeight="1" x14ac:dyDescent="0.25">
      <c r="A7" s="41" t="s">
        <v>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13" ht="15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6" t="s">
        <v>26</v>
      </c>
      <c r="B10" s="6"/>
      <c r="C10" s="6"/>
      <c r="D10" s="6"/>
      <c r="E10" s="6"/>
      <c r="F10" s="6"/>
      <c r="G10" s="61"/>
      <c r="H10" s="61"/>
      <c r="I10" s="61"/>
      <c r="J10" s="49" t="s">
        <v>36</v>
      </c>
      <c r="K10" s="49"/>
      <c r="L10" s="49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50" t="s">
        <v>14</v>
      </c>
      <c r="K11" s="50"/>
      <c r="L11" s="5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6" t="s">
        <v>13</v>
      </c>
      <c r="B13" s="6"/>
      <c r="C13" s="51" t="s">
        <v>29</v>
      </c>
      <c r="D13" s="51"/>
      <c r="E13" s="51"/>
      <c r="F13" s="51"/>
      <c r="G13" s="51"/>
      <c r="H13" s="51"/>
      <c r="I13" s="51"/>
      <c r="J13" s="51"/>
      <c r="K13" s="51"/>
      <c r="L13" s="51"/>
      <c r="M13" s="24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18" t="s">
        <v>28</v>
      </c>
      <c r="M14" s="19"/>
    </row>
    <row r="15" spans="1:13" ht="25.5" customHeight="1" thickTop="1" x14ac:dyDescent="0.25">
      <c r="A15" s="46" t="s">
        <v>2</v>
      </c>
      <c r="B15" s="42" t="s">
        <v>1</v>
      </c>
      <c r="C15" s="42" t="s">
        <v>18</v>
      </c>
      <c r="D15" s="42" t="s">
        <v>19</v>
      </c>
      <c r="E15" s="42" t="s">
        <v>20</v>
      </c>
      <c r="F15" s="42" t="s">
        <v>21</v>
      </c>
      <c r="G15" s="42" t="s">
        <v>24</v>
      </c>
      <c r="H15" s="37" t="s">
        <v>6</v>
      </c>
      <c r="I15" s="38"/>
      <c r="J15" s="38"/>
      <c r="K15" s="38"/>
      <c r="L15" s="39"/>
    </row>
    <row r="16" spans="1:13" ht="25.5" customHeight="1" x14ac:dyDescent="0.25">
      <c r="A16" s="47"/>
      <c r="B16" s="43"/>
      <c r="C16" s="43"/>
      <c r="D16" s="43"/>
      <c r="E16" s="43"/>
      <c r="F16" s="43"/>
      <c r="G16" s="43"/>
      <c r="H16" s="54" t="s">
        <v>22</v>
      </c>
      <c r="I16" s="55"/>
      <c r="J16" s="55"/>
      <c r="K16" s="55"/>
      <c r="L16" s="56"/>
    </row>
    <row r="17" spans="1:13" ht="24" customHeight="1" x14ac:dyDescent="0.25">
      <c r="A17" s="47"/>
      <c r="B17" s="43"/>
      <c r="C17" s="43"/>
      <c r="D17" s="43"/>
      <c r="E17" s="43"/>
      <c r="F17" s="43"/>
      <c r="G17" s="43"/>
      <c r="H17" s="52" t="s">
        <v>10</v>
      </c>
      <c r="I17" s="53"/>
      <c r="J17" s="43" t="s">
        <v>23</v>
      </c>
      <c r="K17" s="43" t="s">
        <v>27</v>
      </c>
      <c r="L17" s="57" t="s">
        <v>3</v>
      </c>
    </row>
    <row r="18" spans="1:13" ht="61.5" customHeight="1" thickBot="1" x14ac:dyDescent="0.3">
      <c r="A18" s="48"/>
      <c r="B18" s="43"/>
      <c r="C18" s="43"/>
      <c r="D18" s="43"/>
      <c r="E18" s="43"/>
      <c r="F18" s="43"/>
      <c r="G18" s="43"/>
      <c r="H18" s="25" t="s">
        <v>9</v>
      </c>
      <c r="I18" s="20" t="s">
        <v>12</v>
      </c>
      <c r="J18" s="43"/>
      <c r="K18" s="43"/>
      <c r="L18" s="62"/>
    </row>
    <row r="19" spans="1:13" ht="64.5" thickTop="1" x14ac:dyDescent="0.25">
      <c r="A19" s="32">
        <v>1</v>
      </c>
      <c r="B19" s="65" t="s">
        <v>42</v>
      </c>
      <c r="C19" s="66" t="s">
        <v>79</v>
      </c>
      <c r="D19" s="65" t="s">
        <v>80</v>
      </c>
      <c r="E19" s="70" t="s">
        <v>81</v>
      </c>
      <c r="F19" s="67">
        <v>420</v>
      </c>
      <c r="G19" s="67">
        <v>3.5</v>
      </c>
      <c r="H19" s="67">
        <v>0</v>
      </c>
      <c r="I19" s="71">
        <v>0</v>
      </c>
      <c r="J19" s="72">
        <f>(G19*K19)/(G19*F19)</f>
        <v>3.1952380952380954</v>
      </c>
      <c r="K19" s="73">
        <v>1342</v>
      </c>
      <c r="L19" s="31">
        <f>K19</f>
        <v>1342</v>
      </c>
    </row>
    <row r="20" spans="1:13" ht="63.75" x14ac:dyDescent="0.25">
      <c r="A20" s="32">
        <v>2</v>
      </c>
      <c r="B20" s="74" t="s">
        <v>45</v>
      </c>
      <c r="C20" s="75" t="s">
        <v>79</v>
      </c>
      <c r="D20" s="65" t="s">
        <v>80</v>
      </c>
      <c r="E20" s="70" t="s">
        <v>81</v>
      </c>
      <c r="F20" s="77">
        <v>420</v>
      </c>
      <c r="G20" s="77">
        <v>3.5</v>
      </c>
      <c r="H20" s="77">
        <v>0</v>
      </c>
      <c r="I20" s="77">
        <v>0</v>
      </c>
      <c r="J20" s="72">
        <f>(G20*K20)/(G20*F20)</f>
        <v>3.3095238095238093</v>
      </c>
      <c r="K20" s="69">
        <v>1390</v>
      </c>
      <c r="L20" s="31">
        <f>K20</f>
        <v>1390</v>
      </c>
    </row>
    <row r="21" spans="1:13" ht="63.75" x14ac:dyDescent="0.25">
      <c r="A21" s="78">
        <v>3</v>
      </c>
      <c r="B21" s="74" t="s">
        <v>54</v>
      </c>
      <c r="C21" s="79" t="s">
        <v>79</v>
      </c>
      <c r="D21" s="65" t="s">
        <v>80</v>
      </c>
      <c r="E21" s="70" t="s">
        <v>81</v>
      </c>
      <c r="F21" s="80">
        <v>420</v>
      </c>
      <c r="G21" s="81">
        <v>3.5</v>
      </c>
      <c r="H21" s="82">
        <v>0</v>
      </c>
      <c r="I21" s="80">
        <v>0</v>
      </c>
      <c r="J21" s="83">
        <f>(G21*K21)/(G21*F21)</f>
        <v>3.3357142857142859</v>
      </c>
      <c r="K21" s="80">
        <v>1401</v>
      </c>
      <c r="L21" s="28">
        <f>K21</f>
        <v>1401</v>
      </c>
    </row>
    <row r="22" spans="1:13" ht="64.5" thickBot="1" x14ac:dyDescent="0.3">
      <c r="A22" s="78">
        <v>4</v>
      </c>
      <c r="B22" s="84" t="s">
        <v>69</v>
      </c>
      <c r="C22" s="85" t="s">
        <v>79</v>
      </c>
      <c r="D22" s="65" t="s">
        <v>80</v>
      </c>
      <c r="E22" s="70" t="s">
        <v>81</v>
      </c>
      <c r="F22" s="80">
        <v>420</v>
      </c>
      <c r="G22" s="86">
        <v>3.5</v>
      </c>
      <c r="H22" s="87">
        <v>0</v>
      </c>
      <c r="I22" s="87">
        <v>0</v>
      </c>
      <c r="J22" s="83">
        <f>(G22*K22)/(G22*F22)</f>
        <v>3.4190476190476189</v>
      </c>
      <c r="K22" s="87">
        <v>1436</v>
      </c>
      <c r="L22" s="28">
        <f>K22</f>
        <v>1436</v>
      </c>
    </row>
    <row r="23" spans="1:13" ht="24.95" customHeight="1" thickTop="1" thickBot="1" x14ac:dyDescent="0.3">
      <c r="A23" s="58" t="s">
        <v>15</v>
      </c>
      <c r="B23" s="59"/>
      <c r="C23" s="59"/>
      <c r="D23" s="59"/>
      <c r="E23" s="59"/>
      <c r="F23" s="59"/>
      <c r="G23" s="59"/>
      <c r="H23" s="59"/>
      <c r="I23" s="59"/>
      <c r="J23" s="59"/>
      <c r="K23" s="60"/>
      <c r="L23" s="15">
        <f>SUM(L19:L22)</f>
        <v>5569</v>
      </c>
    </row>
    <row r="24" spans="1:13" ht="24.95" customHeight="1" thickTop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30"/>
    </row>
    <row r="25" spans="1:13" ht="168" customHeight="1" x14ac:dyDescent="0.25">
      <c r="A25" s="40"/>
      <c r="B25" s="40"/>
      <c r="C25" s="40"/>
      <c r="D25" s="40"/>
      <c r="E25" s="40"/>
      <c r="F25" s="16"/>
      <c r="G25" s="16"/>
      <c r="H25" s="9" t="s">
        <v>11</v>
      </c>
      <c r="I25" s="41"/>
      <c r="J25" s="41"/>
      <c r="K25" s="41"/>
      <c r="L25" s="4"/>
    </row>
    <row r="26" spans="1:13" x14ac:dyDescent="0.25">
      <c r="A26" s="4"/>
      <c r="B26" s="23" t="s">
        <v>5</v>
      </c>
      <c r="C26" s="40" t="s">
        <v>8</v>
      </c>
      <c r="D26" s="40"/>
      <c r="E26" s="40"/>
      <c r="F26" s="16"/>
      <c r="G26" s="16"/>
      <c r="H26" s="40" t="s">
        <v>7</v>
      </c>
      <c r="I26" s="40"/>
      <c r="J26" s="40"/>
      <c r="K26" s="40"/>
      <c r="L26" s="40"/>
      <c r="M26" s="40"/>
    </row>
    <row r="27" spans="1:13" x14ac:dyDescent="0.25">
      <c r="A27" s="4"/>
      <c r="B27" s="21" t="s">
        <v>30</v>
      </c>
      <c r="C27" s="44" t="s">
        <v>31</v>
      </c>
      <c r="D27" s="44"/>
      <c r="E27" s="44"/>
      <c r="F27" s="16"/>
      <c r="G27" s="16"/>
      <c r="H27" s="44" t="s">
        <v>32</v>
      </c>
      <c r="I27" s="44"/>
      <c r="J27" s="44"/>
      <c r="K27" s="44"/>
      <c r="L27" s="44"/>
      <c r="M27" s="44"/>
    </row>
    <row r="28" spans="1:13" x14ac:dyDescent="0.25">
      <c r="A28" s="4"/>
      <c r="B28" s="4"/>
      <c r="C28" s="16"/>
      <c r="D28" s="16"/>
      <c r="E28" s="16"/>
      <c r="F28" s="16"/>
      <c r="G28" s="16"/>
      <c r="H28" s="26"/>
      <c r="I28" s="26"/>
      <c r="J28" s="45" t="s">
        <v>33</v>
      </c>
      <c r="K28" s="45"/>
      <c r="L28" s="45"/>
      <c r="M28" s="26"/>
    </row>
    <row r="29" spans="1:13" x14ac:dyDescent="0.25">
      <c r="A29" s="33" t="s">
        <v>16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3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3" hidden="1" x14ac:dyDescent="0.25"/>
  </sheetData>
  <mergeCells count="29"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  <mergeCell ref="A29:L30"/>
    <mergeCell ref="A23:K23"/>
    <mergeCell ref="A25:B25"/>
    <mergeCell ref="C25:E25"/>
    <mergeCell ref="I25:K25"/>
    <mergeCell ref="C26:E26"/>
    <mergeCell ref="C27:E27"/>
    <mergeCell ref="H26:M26"/>
    <mergeCell ref="H27:M27"/>
    <mergeCell ref="J28:L2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2024-09-03T20:49:18Z</cp:lastPrinted>
  <dcterms:created xsi:type="dcterms:W3CDTF">2011-03-07T18:02:38Z</dcterms:created>
  <dcterms:modified xsi:type="dcterms:W3CDTF">2024-09-03T20:49:56Z</dcterms:modified>
</cp:coreProperties>
</file>