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10_OCTUBRE\"/>
    </mc:Choice>
  </mc:AlternateContent>
  <bookViews>
    <workbookView xWindow="0" yWindow="0" windowWidth="20490" windowHeight="7620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Anticip'!$A$1:$M$37</definedName>
    <definedName name="_xlnm.Print_Area" localSheetId="1">'formato de viáticos sin anticip'!$A$1:$L$30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30" i="1" l="1"/>
  <c r="M29" i="1"/>
  <c r="K29" i="1"/>
  <c r="K28" i="1" l="1"/>
  <c r="M28" i="1"/>
  <c r="M27" i="1"/>
  <c r="K27" i="1"/>
  <c r="K26" i="1"/>
  <c r="M26" i="1"/>
  <c r="K25" i="1"/>
  <c r="M25" i="1"/>
  <c r="K24" i="1"/>
  <c r="M24" i="1"/>
  <c r="J20" i="4"/>
  <c r="L20" i="4"/>
  <c r="K23" i="1"/>
  <c r="M23" i="1"/>
  <c r="M22" i="1"/>
  <c r="K22" i="1"/>
  <c r="M21" i="1"/>
  <c r="M20" i="1"/>
  <c r="M19" i="1"/>
  <c r="L19" i="4"/>
  <c r="K21" i="1" l="1"/>
  <c r="K20" i="1"/>
  <c r="K19" i="1"/>
  <c r="J19" i="4"/>
  <c r="L23" i="4" l="1"/>
</calcChain>
</file>

<file path=xl/sharedStrings.xml><?xml version="1.0" encoding="utf-8"?>
<sst xmlns="http://schemas.openxmlformats.org/spreadsheetml/2006/main" count="117" uniqueCount="71">
  <si>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</si>
  <si>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</si>
  <si>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</si>
  <si>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</si>
  <si>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</si>
  <si>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</si>
  <si>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</si>
  <si>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</si>
  <si>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</si>
  <si>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</si>
  <si>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</si>
  <si>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</si>
  <si>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</si>
  <si>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</si>
  <si>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</si>
  <si>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</si>
  <si>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</si>
  <si>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</si>
  <si>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</si>
  <si>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</si>
  <si>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</si>
  <si>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</si>
  <si>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</si>
  <si>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</si>
  <si>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</si>
  <si>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</si>
  <si>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</si>
  <si>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</si>
  <si>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</si>
  <si>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</si>
  <si>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</si>
  <si>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Lic. Edgar Florencio Montúfar Noriega</t>
  </si>
  <si>
    <t xml:space="preserve">                  Director General de Digeduca</t>
  </si>
  <si>
    <t>OCTUBRE 2024</t>
  </si>
  <si>
    <t>RAÚL ESTUARDO QUIÑONEZ FLORES</t>
  </si>
  <si>
    <t>CHIMALTENANGO</t>
  </si>
  <si>
    <t>APLICAR Y MONITOREAR EVALUACIONES NACIONALES DE TODOS LOS NIVELES.</t>
  </si>
  <si>
    <t>APLICACIÓN DE INSTRUMENTOS DE EVALUACIÓN DE VARIOS NIVELES EDUCATIVOS EN LOS ESTABLECIMIENTOS VISITADOS EN EL DEPARTAMENTO DE CHIMALTENANGO.</t>
  </si>
  <si>
    <t>ALFREDO ALEXANDER LORENZO HERNÁNDEZ</t>
  </si>
  <si>
    <t>ESCUINTLA</t>
  </si>
  <si>
    <t xml:space="preserve">APLICAR Y MONITOREAR LAS EVALUCIONES NACIONALES DE DIFERENTES NIVELES EDUCATIVOS. </t>
  </si>
  <si>
    <t>EVALUACIONES DE DIFERENTES NIVELES EDUCATIVOS MONITOREADOS DURANTE SU APLICACIÓN EN ESTABLECIMIENTOS EDUCATIVOS DE LOS MUNICIPIOS DE ITZAPA, NUEVA CONCEPCIÓN Y SANTA LUCÍA COTZUMALGUAPA.</t>
  </si>
  <si>
    <t>ANA CRISTINA ALVARADO VALENZUELA</t>
  </si>
  <si>
    <t>SACATEPÉQUEZ</t>
  </si>
  <si>
    <t>EVALUACIONES DE DIFERENTES NIVELES EDUCATIVOS MONITOREADOS DURANTE SU APLICACIÓN EN ESTABLECIMIENTOS EDUCATIVOS DE LOS MUNICIPIOS DE ANTIGUA GUATEMALA, SANTIAGO Y SAN LUCAS.</t>
  </si>
  <si>
    <t>JENNIFER PAOLA TOCAY MONROY</t>
  </si>
  <si>
    <t>CHIMALTENANGO Y ESCUINTLA</t>
  </si>
  <si>
    <t>EVALUACIONES DE DIFERENTES NIVELES EDUCATIVOS MONITOREADOS DURANTE SU APLICACIÓN EN ESTABLECIMIENTOS EDUCATIVOS DE LOS MUNICIPIOS DE CHIMALTENANGO, ESCUINTLA Y SANTA LUCÍA COTZUMALGUAPA.</t>
  </si>
  <si>
    <t>BYRON ANACLETO VASQUEZ Y VASQUEZ</t>
  </si>
  <si>
    <t>ANA ISABEL POCON CANEL</t>
  </si>
  <si>
    <t xml:space="preserve">APLICAR LA PRUEBA PILOTO DEL NIVEL DE EDUCACIÓN PREPRIMARIA. </t>
  </si>
  <si>
    <t xml:space="preserve">APLICACIÓN DE LA PRUEBA PILOTO DE PREPRIMARIA EN LA MUESTRA DE ESTABLECIMIENTOS DE LOS MUNICIPIOS DE SAN MARTÍN JILOTEPEQUE Y ESCUINTLA. </t>
  </si>
  <si>
    <t>ARELY LUZ IBETH CARRILLO TÉLLEZ</t>
  </si>
  <si>
    <t xml:space="preserve">CHIMALTENANGO  </t>
  </si>
  <si>
    <t>APLICACIÓN DE LA PRUEBA PILOTO DE PREPRIMARIA EN LA MUESTRA DE ESTABLECIMIENTOS DE LOS MUNICIPIOS DE CHIMALTENANGO Y ZARAGOZA.</t>
  </si>
  <si>
    <t>CELSO WILFREDO ROSALES LÓPEZ</t>
  </si>
  <si>
    <t>APLICACIÓN DE LA PRUEBA PILOTO DE PREPRIMARIA EN LA MUESTRA DE ESTABLECIMIENTOS DE LOS MUNICIPIOS DE ANTIGUA GUATEMALA Y SANTA MARÍA DE JESÚS.</t>
  </si>
  <si>
    <t>CAROL ELIZABETH MENENDEZ SURIANO</t>
  </si>
  <si>
    <t>IZABAL, PETÉN</t>
  </si>
  <si>
    <t>MONITOREAR LA EVALUACIÓN EXTEMPORÁNEA DE GRADUANDOS 2024.</t>
  </si>
  <si>
    <t>MONITOREO DE LA EVALUACIÓN DE GRADUANDOS (SOPORTE TÉCNICO, VERIFICACIÓ´N DE CREDENCIALES, CUMPLIMIENTO DE INSTRUCCIONES Y ACOMPAÑAMIENTO CONTÍNUO) EN ESTABLECIMIENTOS EDUCATIVOS DE LOS MUNICIPIOS DE EL ESTOR, MORALES, FLORES, SAN BENITO, DOLORES, SAN JOSÉ Y POPTUN.</t>
  </si>
  <si>
    <t>JORGE ANTONIO URREA ORTEGA</t>
  </si>
  <si>
    <t>CHIMALTENANGO Y SACATEPÉQUEZ</t>
  </si>
  <si>
    <t>MONITOREO DE LA EVALUACIÓN DE GRADUANDOS EN ESTABLECIMIENTOS EDUCATIVOS DE LOS MUNICIPIOS DE CHIMALTENANGO, CIUDAD VIEJA, SAN LUCAS, SANTA LUCÍA MILPAS ALTAS Y JOCOTENANGO.</t>
  </si>
  <si>
    <t>AROLDO ESTUARDO VILLATORO BRACAMONTE</t>
  </si>
  <si>
    <t>SERGIO IVAN MURALLES AGUILAR</t>
  </si>
  <si>
    <t>MONITOREO DE LA EVALUACIÓN DE GRADUANDOS (SOPORTE TÉCNICO, VERIFICACIÓN DE CREDENCIALES, CUMPLIMIENTO DE INSTRUCCIONES Y ACOMPAÑAMIENTO CONTÍNUO) EN ESTABLECIMIENTOS EDUCATIVOS DE LOS MUNICIPIOS DE EL ESTOR, MORALES, FLORES, SAN BENITO, DOLORES, SAN JOSÉ Y POPTUN.</t>
  </si>
  <si>
    <t>EVALUACIONES DE DIFERENTES NIVELES EDUCATIVOS MONITOREADOS DURANTE SU APLICACIÓN EN ESTABLECIMIENTOS EDUCATIVOS DE LOS MUNICIPIOS DE CHIMALTENANGO, SAN MARTÍN JILOTEPEQUE.</t>
  </si>
  <si>
    <t>MAYRA LISSETTE CHACÓN HERNÁNDEZ</t>
  </si>
  <si>
    <t>Lic. Juan Antonio Chamalé Granillo</t>
  </si>
  <si>
    <t>EVALUACIONES DE DIFERENTES NIVELES EDUCATIVOS MONITOREADOS DURANTE SU APLICACIÓN EN ESTABLECIMIENTOS EDUCATIVOS DE LOS MUNICIPIOS DE ANTIGUA GUATEMALA, SUMPANGO, ALOTENANGO, ANTIGUA GUATEMALA, CIUDAD VIEJA Y SAN MIGUEL DUEÑAS.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</si>
</sst>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7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9" xfId="0" applyFont="1" applyFill="1" applyBorder="1" applyAlignment="1"/>
    <xf numFmtId="0" fontId="12" fillId="2" borderId="0" xfId="0" applyFont="1" applyFill="1" applyBorder="1" applyAlignment="1"/>
    <xf numFmtId="0" fontId="4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4" fontId="13" fillId="2" borderId="6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center" vertical="center" wrapText="1"/>
    </xf>
    <xf numFmtId="2" fontId="15" fillId="0" borderId="28" xfId="0" applyNumberFormat="1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left" vertical="center" wrapText="1"/>
    </xf>
    <xf numFmtId="2" fontId="15" fillId="0" borderId="29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4" fontId="14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 shrinkToFit="1"/>
    </xf>
    <xf numFmtId="4" fontId="15" fillId="0" borderId="2" xfId="0" applyNumberFormat="1" applyFont="1" applyFill="1" applyBorder="1" applyAlignment="1">
      <alignment horizontal="center" vertical="center" shrinkToFit="1"/>
    </xf>
    <xf numFmtId="4" fontId="13" fillId="2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0" fillId="2" borderId="27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7"/>
  <sheetViews>
    <sheetView tabSelected="1" topLeftCell="A19" zoomScale="85" zoomScaleNormal="85" zoomScalePageLayoutView="85" workbookViewId="0">
      <selection activeCell="E23" sqref="E23"/>
    </sheetView>
  </sheetViews>
  <sheetFormatPr baseColWidth="10" defaultRowHeight="15" x14ac:dyDescent="0.25"/>
  <cols>
    <col min="1" max="1" width="5.7109375" style="1" customWidth="1"/>
    <col min="2" max="2" width="42.140625" style="1" customWidth="1"/>
    <col min="3" max="3" width="25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66" t="s">
        <v>33</v>
      </c>
      <c r="L10" s="66"/>
      <c r="M10" s="66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7" t="s">
        <v>14</v>
      </c>
      <c r="L11" s="67"/>
      <c r="M11" s="6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x14ac:dyDescent="0.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69" t="s">
        <v>25</v>
      </c>
      <c r="M14" s="69"/>
    </row>
    <row r="15" spans="1:13" ht="25.5" customHeight="1" x14ac:dyDescent="0.25">
      <c r="A15" s="65" t="s">
        <v>2</v>
      </c>
      <c r="B15" s="62" t="s">
        <v>1</v>
      </c>
      <c r="C15" s="62" t="s">
        <v>18</v>
      </c>
      <c r="D15" s="62" t="s">
        <v>19</v>
      </c>
      <c r="E15" s="62" t="s">
        <v>20</v>
      </c>
      <c r="F15" s="62" t="s">
        <v>21</v>
      </c>
      <c r="G15" s="62" t="s">
        <v>24</v>
      </c>
      <c r="H15" s="60" t="s">
        <v>6</v>
      </c>
      <c r="I15" s="60"/>
      <c r="J15" s="60"/>
      <c r="K15" s="60"/>
      <c r="L15" s="60"/>
      <c r="M15" s="60"/>
    </row>
    <row r="16" spans="1:13" ht="25.5" customHeight="1" x14ac:dyDescent="0.25">
      <c r="A16" s="65"/>
      <c r="B16" s="62"/>
      <c r="C16" s="62"/>
      <c r="D16" s="62"/>
      <c r="E16" s="62"/>
      <c r="F16" s="62"/>
      <c r="G16" s="62"/>
      <c r="H16" s="60" t="s">
        <v>22</v>
      </c>
      <c r="I16" s="60"/>
      <c r="J16" s="60"/>
      <c r="K16" s="60"/>
      <c r="L16" s="60"/>
      <c r="M16" s="60"/>
    </row>
    <row r="17" spans="1:13" ht="24" customHeight="1" x14ac:dyDescent="0.25">
      <c r="A17" s="65"/>
      <c r="B17" s="62"/>
      <c r="C17" s="62"/>
      <c r="D17" s="62"/>
      <c r="E17" s="62"/>
      <c r="F17" s="62"/>
      <c r="G17" s="62"/>
      <c r="H17" s="60" t="s">
        <v>10</v>
      </c>
      <c r="I17" s="60"/>
      <c r="J17" s="62" t="s">
        <v>17</v>
      </c>
      <c r="K17" s="62" t="s">
        <v>23</v>
      </c>
      <c r="L17" s="62" t="s">
        <v>27</v>
      </c>
      <c r="M17" s="62" t="s">
        <v>3</v>
      </c>
    </row>
    <row r="18" spans="1:13" ht="61.5" customHeight="1" x14ac:dyDescent="0.25">
      <c r="A18" s="65"/>
      <c r="B18" s="62"/>
      <c r="C18" s="62"/>
      <c r="D18" s="62"/>
      <c r="E18" s="62"/>
      <c r="F18" s="62"/>
      <c r="G18" s="62"/>
      <c r="H18" s="49" t="s">
        <v>9</v>
      </c>
      <c r="I18" s="49" t="s">
        <v>12</v>
      </c>
      <c r="J18" s="62"/>
      <c r="K18" s="62"/>
      <c r="L18" s="62"/>
      <c r="M18" s="62"/>
    </row>
    <row r="19" spans="1:13" ht="140.25" customHeight="1" x14ac:dyDescent="0.25">
      <c r="A19" s="50">
        <v>1</v>
      </c>
      <c r="B19" s="35" t="s">
        <v>38</v>
      </c>
      <c r="C19" s="36" t="s">
        <v>39</v>
      </c>
      <c r="D19" s="35" t="s">
        <v>40</v>
      </c>
      <c r="E19" s="35" t="s">
        <v>41</v>
      </c>
      <c r="F19" s="38">
        <v>420</v>
      </c>
      <c r="G19" s="51">
        <v>11</v>
      </c>
      <c r="H19" s="38">
        <v>0</v>
      </c>
      <c r="I19" s="38">
        <v>0</v>
      </c>
      <c r="J19" s="52">
        <v>1724</v>
      </c>
      <c r="K19" s="38">
        <f>(G19*L19)/(G19*F19)</f>
        <v>6.8952380952380956</v>
      </c>
      <c r="L19" s="52">
        <v>2896</v>
      </c>
      <c r="M19" s="53">
        <f>L19</f>
        <v>2896</v>
      </c>
    </row>
    <row r="20" spans="1:13" ht="145.5" customHeight="1" x14ac:dyDescent="0.25">
      <c r="A20" s="50">
        <v>2</v>
      </c>
      <c r="B20" s="35" t="s">
        <v>42</v>
      </c>
      <c r="C20" s="36" t="s">
        <v>43</v>
      </c>
      <c r="D20" s="35" t="s">
        <v>40</v>
      </c>
      <c r="E20" s="35" t="s">
        <v>44</v>
      </c>
      <c r="F20" s="38">
        <v>420</v>
      </c>
      <c r="G20" s="51">
        <v>5</v>
      </c>
      <c r="H20" s="38">
        <v>0</v>
      </c>
      <c r="I20" s="38">
        <v>0</v>
      </c>
      <c r="J20" s="52">
        <v>1002.1</v>
      </c>
      <c r="K20" s="38">
        <f>(G20*L20)/(G20*F20)</f>
        <v>2.6140476190476192</v>
      </c>
      <c r="L20" s="52">
        <v>1097.9000000000001</v>
      </c>
      <c r="M20" s="53">
        <f>L20</f>
        <v>1097.9000000000001</v>
      </c>
    </row>
    <row r="21" spans="1:13" ht="109.5" customHeight="1" x14ac:dyDescent="0.25">
      <c r="A21" s="50">
        <v>3</v>
      </c>
      <c r="B21" s="35" t="s">
        <v>45</v>
      </c>
      <c r="C21" s="36" t="s">
        <v>46</v>
      </c>
      <c r="D21" s="35" t="s">
        <v>40</v>
      </c>
      <c r="E21" s="35" t="s">
        <v>47</v>
      </c>
      <c r="F21" s="38">
        <v>420</v>
      </c>
      <c r="G21" s="54">
        <v>6</v>
      </c>
      <c r="H21" s="38">
        <v>0</v>
      </c>
      <c r="I21" s="38">
        <v>0</v>
      </c>
      <c r="J21" s="38">
        <v>735</v>
      </c>
      <c r="K21" s="38">
        <f>(G21*L21)/(G21*F21)</f>
        <v>4.25</v>
      </c>
      <c r="L21" s="52">
        <v>1785</v>
      </c>
      <c r="M21" s="53">
        <f>L21</f>
        <v>1785</v>
      </c>
    </row>
    <row r="22" spans="1:13" ht="143.25" customHeight="1" x14ac:dyDescent="0.25">
      <c r="A22" s="50">
        <v>4</v>
      </c>
      <c r="B22" s="35" t="s">
        <v>48</v>
      </c>
      <c r="C22" s="36" t="s">
        <v>43</v>
      </c>
      <c r="D22" s="35" t="s">
        <v>40</v>
      </c>
      <c r="E22" s="35" t="s">
        <v>70</v>
      </c>
      <c r="F22" s="38">
        <v>420</v>
      </c>
      <c r="G22" s="54">
        <v>11</v>
      </c>
      <c r="H22" s="38">
        <v>0</v>
      </c>
      <c r="I22" s="38">
        <v>0</v>
      </c>
      <c r="J22" s="52">
        <v>1086.5999999999999</v>
      </c>
      <c r="K22" s="38">
        <f>(G22*L22)/(G22*F22)</f>
        <v>8.4128571428571437</v>
      </c>
      <c r="L22" s="52">
        <v>3533.4</v>
      </c>
      <c r="M22" s="53">
        <f>L22</f>
        <v>3533.4</v>
      </c>
    </row>
    <row r="23" spans="1:13" ht="108.75" customHeight="1" x14ac:dyDescent="0.25">
      <c r="A23" s="50">
        <v>5</v>
      </c>
      <c r="B23" s="35" t="s">
        <v>49</v>
      </c>
      <c r="C23" s="55" t="s">
        <v>46</v>
      </c>
      <c r="D23" s="35" t="s">
        <v>50</v>
      </c>
      <c r="E23" s="37" t="s">
        <v>51</v>
      </c>
      <c r="F23" s="38">
        <v>420</v>
      </c>
      <c r="G23" s="38">
        <v>5.5</v>
      </c>
      <c r="H23" s="38">
        <v>0</v>
      </c>
      <c r="I23" s="38">
        <v>0</v>
      </c>
      <c r="J23" s="52">
        <v>0</v>
      </c>
      <c r="K23" s="38">
        <f>(G23*L23)/(G23*F23)</f>
        <v>4.5452380952380951</v>
      </c>
      <c r="L23" s="52">
        <v>1909</v>
      </c>
      <c r="M23" s="52">
        <f>L23</f>
        <v>1909</v>
      </c>
    </row>
    <row r="24" spans="1:13" ht="101.25" customHeight="1" x14ac:dyDescent="0.25">
      <c r="A24" s="50">
        <v>6</v>
      </c>
      <c r="B24" s="35" t="s">
        <v>55</v>
      </c>
      <c r="C24" s="36" t="s">
        <v>43</v>
      </c>
      <c r="D24" s="35" t="s">
        <v>50</v>
      </c>
      <c r="E24" s="37" t="s">
        <v>56</v>
      </c>
      <c r="F24" s="38">
        <v>420</v>
      </c>
      <c r="G24" s="38">
        <v>4.5</v>
      </c>
      <c r="H24" s="38">
        <v>0</v>
      </c>
      <c r="I24" s="38">
        <v>0</v>
      </c>
      <c r="J24" s="52">
        <v>0</v>
      </c>
      <c r="K24" s="38">
        <f>(G24*L24)/(G24*F24)</f>
        <v>4.4211904761904766</v>
      </c>
      <c r="L24" s="52">
        <v>1856.9</v>
      </c>
      <c r="M24" s="52">
        <f>L24</f>
        <v>1856.9</v>
      </c>
    </row>
    <row r="25" spans="1:13" ht="150.75" customHeight="1" x14ac:dyDescent="0.25">
      <c r="A25" s="50">
        <v>7</v>
      </c>
      <c r="B25" s="35" t="s">
        <v>57</v>
      </c>
      <c r="C25" s="36" t="s">
        <v>58</v>
      </c>
      <c r="D25" s="35" t="s">
        <v>59</v>
      </c>
      <c r="E25" s="37" t="s">
        <v>60</v>
      </c>
      <c r="F25" s="38">
        <v>420</v>
      </c>
      <c r="G25" s="38">
        <v>13.5</v>
      </c>
      <c r="H25" s="38">
        <v>0</v>
      </c>
      <c r="I25" s="38">
        <v>0</v>
      </c>
      <c r="J25" s="52">
        <v>2682</v>
      </c>
      <c r="K25" s="38">
        <f>(G25*L25)/(G25*F25)</f>
        <v>7.1142857142857139</v>
      </c>
      <c r="L25" s="52">
        <v>2988</v>
      </c>
      <c r="M25" s="52">
        <f>L25</f>
        <v>2988</v>
      </c>
    </row>
    <row r="26" spans="1:13" ht="121.5" customHeight="1" x14ac:dyDescent="0.25">
      <c r="A26" s="50">
        <v>8</v>
      </c>
      <c r="B26" s="35" t="s">
        <v>61</v>
      </c>
      <c r="C26" s="36" t="s">
        <v>62</v>
      </c>
      <c r="D26" s="35" t="s">
        <v>59</v>
      </c>
      <c r="E26" s="37" t="s">
        <v>63</v>
      </c>
      <c r="F26" s="38">
        <v>420</v>
      </c>
      <c r="G26" s="38">
        <v>4.5</v>
      </c>
      <c r="H26" s="38">
        <v>0</v>
      </c>
      <c r="I26" s="38">
        <v>0</v>
      </c>
      <c r="J26" s="52">
        <v>42.55</v>
      </c>
      <c r="K26" s="38">
        <f>(G26*L26)/(G26*F26)</f>
        <v>4.3986904761904757</v>
      </c>
      <c r="L26" s="52">
        <v>1847.45</v>
      </c>
      <c r="M26" s="52">
        <f>L26</f>
        <v>1847.45</v>
      </c>
    </row>
    <row r="27" spans="1:13" ht="91.5" customHeight="1" x14ac:dyDescent="0.25">
      <c r="A27" s="50">
        <v>9</v>
      </c>
      <c r="B27" s="35" t="s">
        <v>64</v>
      </c>
      <c r="C27" s="36" t="s">
        <v>35</v>
      </c>
      <c r="D27" s="35" t="s">
        <v>40</v>
      </c>
      <c r="E27" s="35" t="s">
        <v>67</v>
      </c>
      <c r="F27" s="38">
        <v>420</v>
      </c>
      <c r="G27" s="38">
        <v>11</v>
      </c>
      <c r="H27" s="38">
        <v>75</v>
      </c>
      <c r="I27" s="38">
        <v>0</v>
      </c>
      <c r="J27" s="52">
        <v>631</v>
      </c>
      <c r="K27" s="38">
        <f>(G27*L27)/(G27*F27)</f>
        <v>9.4976190476190467</v>
      </c>
      <c r="L27" s="52">
        <v>3989</v>
      </c>
      <c r="M27" s="52">
        <f>H27+L27</f>
        <v>4064</v>
      </c>
    </row>
    <row r="28" spans="1:13" ht="136.5" customHeight="1" x14ac:dyDescent="0.25">
      <c r="A28" s="50">
        <v>10</v>
      </c>
      <c r="B28" s="35" t="s">
        <v>65</v>
      </c>
      <c r="C28" s="36" t="s">
        <v>58</v>
      </c>
      <c r="D28" s="35" t="s">
        <v>59</v>
      </c>
      <c r="E28" s="37" t="s">
        <v>66</v>
      </c>
      <c r="F28" s="38">
        <v>420</v>
      </c>
      <c r="G28" s="38">
        <v>13.5</v>
      </c>
      <c r="H28" s="38">
        <v>0</v>
      </c>
      <c r="I28" s="38">
        <v>0</v>
      </c>
      <c r="J28" s="52">
        <v>2532</v>
      </c>
      <c r="K28" s="38">
        <f>(G28*L28)/(G28*F28)</f>
        <v>7.4714285714285715</v>
      </c>
      <c r="L28" s="52">
        <v>3138</v>
      </c>
      <c r="M28" s="52">
        <f>H28+L28</f>
        <v>3138</v>
      </c>
    </row>
    <row r="29" spans="1:13" ht="130.5" customHeight="1" x14ac:dyDescent="0.25">
      <c r="A29" s="50">
        <v>11</v>
      </c>
      <c r="B29" s="35" t="s">
        <v>68</v>
      </c>
      <c r="C29" s="36" t="s">
        <v>62</v>
      </c>
      <c r="D29" s="35" t="s">
        <v>59</v>
      </c>
      <c r="E29" s="37" t="s">
        <v>63</v>
      </c>
      <c r="F29" s="38">
        <v>420</v>
      </c>
      <c r="G29" s="38">
        <v>4.5</v>
      </c>
      <c r="H29" s="38">
        <v>0</v>
      </c>
      <c r="I29" s="38">
        <v>0</v>
      </c>
      <c r="J29" s="52">
        <v>120.55</v>
      </c>
      <c r="K29" s="38">
        <f>(G29*L29)/(G29*F29)</f>
        <v>4.2129761904761907</v>
      </c>
      <c r="L29" s="52">
        <v>1769.45</v>
      </c>
      <c r="M29" s="52">
        <f>L29</f>
        <v>1769.45</v>
      </c>
    </row>
    <row r="30" spans="1:13" ht="24.95" customHeight="1" thickBot="1" x14ac:dyDescent="0.3">
      <c r="A30" s="57" t="s">
        <v>15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9"/>
      <c r="M30" s="15">
        <f>SUM(M19:M29)</f>
        <v>26885.1</v>
      </c>
    </row>
    <row r="31" spans="1:13" ht="24.95" customHeight="1" thickTop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8"/>
    </row>
    <row r="32" spans="1:13" ht="102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4"/>
      <c r="B33" s="23" t="s">
        <v>5</v>
      </c>
      <c r="C33" s="61" t="s">
        <v>8</v>
      </c>
      <c r="D33" s="61"/>
      <c r="E33" s="61"/>
      <c r="F33" s="11"/>
      <c r="G33" s="12"/>
      <c r="H33" s="61" t="s">
        <v>7</v>
      </c>
      <c r="I33" s="61"/>
      <c r="J33" s="61"/>
      <c r="K33" s="61"/>
      <c r="L33" s="61"/>
      <c r="M33" s="61"/>
    </row>
    <row r="34" spans="1:13" x14ac:dyDescent="0.25">
      <c r="A34" s="4"/>
      <c r="B34" s="21" t="s">
        <v>30</v>
      </c>
      <c r="C34" s="63" t="s">
        <v>69</v>
      </c>
      <c r="D34" s="63"/>
      <c r="E34" s="63"/>
      <c r="F34" s="22"/>
      <c r="G34" s="22"/>
      <c r="H34" s="63" t="s">
        <v>31</v>
      </c>
      <c r="I34" s="63"/>
      <c r="J34" s="63"/>
      <c r="K34" s="63"/>
      <c r="L34" s="63"/>
      <c r="M34" s="63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56" t="s">
        <v>16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</sheetData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36:M37"/>
    <mergeCell ref="A30:L30"/>
    <mergeCell ref="H15:M15"/>
    <mergeCell ref="H33:M33"/>
    <mergeCell ref="C33:E33"/>
    <mergeCell ref="G15:G18"/>
    <mergeCell ref="C34:E34"/>
    <mergeCell ref="H34:M34"/>
    <mergeCell ref="J17:J18"/>
    <mergeCell ref="D15:D18"/>
  </mergeCells>
  <printOptions horizontalCentered="1"/>
  <pageMargins left="0" right="0.23622047244094491" top="0" bottom="1.2598425196850394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1"/>
  <sheetViews>
    <sheetView showWhiteSpace="0" view="pageLayout" topLeftCell="C21" zoomScale="70" zoomScaleNormal="72" zoomScalePageLayoutView="70" workbookViewId="0">
      <selection activeCell="G15" sqref="G15:G18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3.85546875" style="1" customWidth="1"/>
    <col min="4" max="4" width="28.5703125" style="1" customWidth="1"/>
    <col min="5" max="5" width="30.140625" style="1" customWidth="1"/>
    <col min="6" max="6" width="19.5703125" style="1" customWidth="1"/>
    <col min="7" max="7" width="21.42578125" style="1" customWidth="1"/>
    <col min="8" max="9" width="13.7109375" style="1" customWidth="1"/>
    <col min="10" max="10" width="20.710937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3" ht="15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6" t="s">
        <v>26</v>
      </c>
      <c r="B10" s="6"/>
      <c r="C10" s="6"/>
      <c r="D10" s="6"/>
      <c r="E10" s="6"/>
      <c r="F10" s="6"/>
      <c r="G10" s="74"/>
      <c r="H10" s="74"/>
      <c r="I10" s="74"/>
      <c r="J10" s="66" t="s">
        <v>33</v>
      </c>
      <c r="K10" s="66"/>
      <c r="L10" s="66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7" t="s">
        <v>14</v>
      </c>
      <c r="K11" s="67"/>
      <c r="L11" s="6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6" t="s">
        <v>13</v>
      </c>
      <c r="B13" s="6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  <c r="M13" s="24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18" t="s">
        <v>28</v>
      </c>
      <c r="M14" s="19"/>
    </row>
    <row r="15" spans="1:13" ht="25.5" customHeight="1" thickTop="1" x14ac:dyDescent="0.25">
      <c r="A15" s="75" t="s">
        <v>2</v>
      </c>
      <c r="B15" s="78" t="s">
        <v>1</v>
      </c>
      <c r="C15" s="78" t="s">
        <v>18</v>
      </c>
      <c r="D15" s="78" t="s">
        <v>19</v>
      </c>
      <c r="E15" s="78" t="s">
        <v>20</v>
      </c>
      <c r="F15" s="78" t="s">
        <v>21</v>
      </c>
      <c r="G15" s="78" t="s">
        <v>24</v>
      </c>
      <c r="H15" s="80" t="s">
        <v>6</v>
      </c>
      <c r="I15" s="81"/>
      <c r="J15" s="81"/>
      <c r="K15" s="81"/>
      <c r="L15" s="82"/>
    </row>
    <row r="16" spans="1:13" ht="25.5" customHeight="1" x14ac:dyDescent="0.25">
      <c r="A16" s="76"/>
      <c r="B16" s="79"/>
      <c r="C16" s="79"/>
      <c r="D16" s="79"/>
      <c r="E16" s="79"/>
      <c r="F16" s="79"/>
      <c r="G16" s="79"/>
      <c r="H16" s="83" t="s">
        <v>22</v>
      </c>
      <c r="I16" s="84"/>
      <c r="J16" s="84"/>
      <c r="K16" s="84"/>
      <c r="L16" s="85"/>
    </row>
    <row r="17" spans="1:13" ht="24" customHeight="1" x14ac:dyDescent="0.25">
      <c r="A17" s="76"/>
      <c r="B17" s="79"/>
      <c r="C17" s="79"/>
      <c r="D17" s="79"/>
      <c r="E17" s="79"/>
      <c r="F17" s="79"/>
      <c r="G17" s="79"/>
      <c r="H17" s="86" t="s">
        <v>10</v>
      </c>
      <c r="I17" s="87"/>
      <c r="J17" s="79" t="s">
        <v>23</v>
      </c>
      <c r="K17" s="79" t="s">
        <v>27</v>
      </c>
      <c r="L17" s="88" t="s">
        <v>3</v>
      </c>
    </row>
    <row r="18" spans="1:13" ht="61.5" customHeight="1" thickBot="1" x14ac:dyDescent="0.3">
      <c r="A18" s="77"/>
      <c r="B18" s="79"/>
      <c r="C18" s="79"/>
      <c r="D18" s="79"/>
      <c r="E18" s="79"/>
      <c r="F18" s="79"/>
      <c r="G18" s="79"/>
      <c r="H18" s="25" t="s">
        <v>9</v>
      </c>
      <c r="I18" s="20" t="s">
        <v>12</v>
      </c>
      <c r="J18" s="79"/>
      <c r="K18" s="79"/>
      <c r="L18" s="89"/>
    </row>
    <row r="19" spans="1:13" ht="90" thickTop="1" x14ac:dyDescent="0.25">
      <c r="A19" s="29">
        <v>1</v>
      </c>
      <c r="B19" s="30" t="s">
        <v>34</v>
      </c>
      <c r="C19" s="31" t="s">
        <v>35</v>
      </c>
      <c r="D19" s="30" t="s">
        <v>36</v>
      </c>
      <c r="E19" s="33" t="s">
        <v>37</v>
      </c>
      <c r="F19" s="32">
        <v>420</v>
      </c>
      <c r="G19" s="32">
        <v>0.5</v>
      </c>
      <c r="H19" s="32">
        <v>0</v>
      </c>
      <c r="I19" s="34">
        <v>0</v>
      </c>
      <c r="J19" s="44">
        <f>(G19*K19)/(G19*F19)</f>
        <v>0.39285714285714285</v>
      </c>
      <c r="K19" s="90">
        <v>165</v>
      </c>
      <c r="L19" s="27">
        <f>K19</f>
        <v>165</v>
      </c>
    </row>
    <row r="20" spans="1:13" ht="89.25" x14ac:dyDescent="0.25">
      <c r="A20" s="29">
        <v>2</v>
      </c>
      <c r="B20" s="35" t="s">
        <v>52</v>
      </c>
      <c r="C20" s="36" t="s">
        <v>53</v>
      </c>
      <c r="D20" s="35" t="s">
        <v>50</v>
      </c>
      <c r="E20" s="37" t="s">
        <v>54</v>
      </c>
      <c r="F20" s="38">
        <v>420</v>
      </c>
      <c r="G20" s="38">
        <v>5.5</v>
      </c>
      <c r="H20" s="38">
        <v>0</v>
      </c>
      <c r="I20" s="38">
        <v>0</v>
      </c>
      <c r="J20" s="44">
        <f>(G20*K20)/(G20*F20)</f>
        <v>4.6607142857142856</v>
      </c>
      <c r="K20" s="53">
        <v>1957.5</v>
      </c>
      <c r="L20" s="27">
        <f>K20</f>
        <v>1957.5</v>
      </c>
    </row>
    <row r="21" spans="1:13" ht="72" customHeight="1" x14ac:dyDescent="0.25">
      <c r="A21" s="39">
        <v>3</v>
      </c>
      <c r="B21" s="35"/>
      <c r="C21" s="40"/>
      <c r="D21" s="30"/>
      <c r="E21" s="33"/>
      <c r="F21" s="41"/>
      <c r="G21" s="42"/>
      <c r="H21" s="43"/>
      <c r="I21" s="41"/>
      <c r="J21" s="44"/>
      <c r="K21" s="41"/>
      <c r="L21" s="27"/>
    </row>
    <row r="22" spans="1:13" ht="72" customHeight="1" thickBot="1" x14ac:dyDescent="0.3">
      <c r="A22" s="39">
        <v>4</v>
      </c>
      <c r="B22" s="45"/>
      <c r="C22" s="46"/>
      <c r="D22" s="30"/>
      <c r="E22" s="33"/>
      <c r="F22" s="41"/>
      <c r="G22" s="47"/>
      <c r="H22" s="48"/>
      <c r="I22" s="48"/>
      <c r="J22" s="44"/>
      <c r="K22" s="48"/>
      <c r="L22" s="27"/>
    </row>
    <row r="23" spans="1:13" ht="24.95" customHeight="1" thickTop="1" thickBot="1" x14ac:dyDescent="0.3">
      <c r="A23" s="70" t="s">
        <v>15</v>
      </c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15">
        <f>SUM(L19:L22)</f>
        <v>2122.5</v>
      </c>
    </row>
    <row r="24" spans="1:13" ht="24.95" customHeight="1" thickTop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28"/>
    </row>
    <row r="25" spans="1:13" ht="168" customHeight="1" x14ac:dyDescent="0.25">
      <c r="A25" s="61"/>
      <c r="B25" s="61"/>
      <c r="C25" s="61"/>
      <c r="D25" s="61"/>
      <c r="E25" s="61"/>
      <c r="F25" s="16"/>
      <c r="G25" s="16"/>
      <c r="H25" s="9" t="s">
        <v>11</v>
      </c>
      <c r="I25" s="64"/>
      <c r="J25" s="64"/>
      <c r="K25" s="64"/>
      <c r="L25" s="4"/>
    </row>
    <row r="26" spans="1:13" x14ac:dyDescent="0.25">
      <c r="A26" s="4"/>
      <c r="B26" s="23" t="s">
        <v>5</v>
      </c>
      <c r="C26" s="61" t="s">
        <v>8</v>
      </c>
      <c r="D26" s="61"/>
      <c r="E26" s="61"/>
      <c r="F26" s="16"/>
      <c r="G26" s="16"/>
      <c r="H26" s="61" t="s">
        <v>7</v>
      </c>
      <c r="I26" s="61"/>
      <c r="J26" s="61"/>
      <c r="K26" s="61"/>
      <c r="L26" s="61"/>
      <c r="M26" s="61"/>
    </row>
    <row r="27" spans="1:13" x14ac:dyDescent="0.25">
      <c r="A27" s="4"/>
      <c r="B27" s="21" t="s">
        <v>30</v>
      </c>
      <c r="C27" s="63" t="s">
        <v>69</v>
      </c>
      <c r="D27" s="63"/>
      <c r="E27" s="63"/>
      <c r="F27" s="16"/>
      <c r="G27" s="16"/>
      <c r="H27" s="63" t="s">
        <v>31</v>
      </c>
      <c r="I27" s="63"/>
      <c r="J27" s="63"/>
      <c r="K27" s="63"/>
      <c r="L27" s="63"/>
      <c r="M27" s="63"/>
    </row>
    <row r="28" spans="1:13" x14ac:dyDescent="0.25">
      <c r="A28" s="4"/>
      <c r="B28" s="4"/>
      <c r="C28" s="16"/>
      <c r="D28" s="16"/>
      <c r="E28" s="16"/>
      <c r="F28" s="16"/>
      <c r="G28" s="16"/>
      <c r="H28" s="26"/>
      <c r="I28" s="26"/>
      <c r="J28" s="73" t="s">
        <v>32</v>
      </c>
      <c r="K28" s="73"/>
      <c r="L28" s="73"/>
      <c r="M28" s="26"/>
    </row>
    <row r="29" spans="1:13" x14ac:dyDescent="0.25">
      <c r="A29" s="56" t="s">
        <v>16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3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3" hidden="1" x14ac:dyDescent="0.25"/>
  </sheetData>
  <mergeCells count="29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29:L30"/>
    <mergeCell ref="A23:K23"/>
    <mergeCell ref="A25:B25"/>
    <mergeCell ref="C25:E25"/>
    <mergeCell ref="I25:K25"/>
    <mergeCell ref="C26:E26"/>
    <mergeCell ref="C27:E27"/>
    <mergeCell ref="H26:M26"/>
    <mergeCell ref="H27:M27"/>
    <mergeCell ref="J28:L2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2024-11-05T22:30:55Z</cp:lastPrinted>
  <dcterms:created xsi:type="dcterms:W3CDTF">2011-03-07T18:02:38Z</dcterms:created>
  <dcterms:modified xsi:type="dcterms:W3CDTF">2024-11-05T22:31:46Z</dcterms:modified>
</cp:coreProperties>
</file>